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Forecast" state="visible" r:id="rId5"/>
    <sheet sheetId="3" name="Summary" state="visible" r:id="rId6"/>
  </sheets>
  <calcPr calcId="171027" fullCalcOnLoad="1"/>
</workbook>
</file>

<file path=xl/sharedStrings.xml><?xml version="1.0" encoding="utf-8"?>
<sst xmlns="http://schemas.openxmlformats.org/spreadsheetml/2006/main" count="97" uniqueCount="86">
  <si>
    <t>Cash flow forecast — how to use</t>
  </si>
  <si>
    <t>Free template by Accounter — accounter.co.za</t>
  </si>
  <si>
    <t>A 12-month cash flow forecast for South African businesses. Enter the cash you expect to receive and pay each month, including SARS payments, and the forecast calculates net cash flow and the closing bank balance month by month, highlighting any shortfall.</t>
  </si>
  <si>
    <t>How to use this template</t>
  </si>
  <si>
    <t>On the Forecast sheet, enter the first month of the forecast, your opening bank balance and the minimum cash buffer you want to keep.</t>
  </si>
  <si>
    <t>Enter expected cash in each month: sales and fees received, debtor collections, interest and other income.</t>
  </si>
  <si>
    <t>Enter expected cash out: salaries, rent, utilities and other operating costs, plus SARS payments (EMP201, VAT, provisional tax).</t>
  </si>
  <si>
    <t>Add investing (equipment and vehicle purchases or sales) and financing (loans, repayments, owner drawings) cash flows.</t>
  </si>
  <si>
    <t>Review the net cash flow and closing balance rows: red means the bank balance goes negative, amber means it falls below your buffer.</t>
  </si>
  <si>
    <t>Each month, replace the forecast with actual figures and roll the forecast forward. The Summary sheet shows the lowest and highest cash months.</t>
  </si>
  <si>
    <t>Colour key</t>
  </si>
  <si>
    <t>Orange-shaded cells are for your own figures. White cells calculate automatically, so avoid typing over them. Example figures are included so you can see how it works: replace or delete them.</t>
  </si>
  <si>
    <t>Good to know</t>
  </si>
  <si>
    <t>•</t>
  </si>
  <si>
    <t>Enter every amount as a positive number; the template adds cash in and subtracts cash out.</t>
  </si>
  <si>
    <t>PAYE, UIF and SDL are paid monthly with the EMP201 (by the 7th). VAT is paid each VAT period, and provisional tax in two instalments (for a February year-end, August and February). Check your own due dates on SARS eFiling.</t>
  </si>
  <si>
    <t>Cash flow is not profit: a profitable business can still run short of cash if clients pay late or large payments fall in the same month.</t>
  </si>
  <si>
    <t>Works in Microsoft Excel, Google Sheets (File &gt; Import or open from Google Drive), LibreOffice Calc and Apple Numbers.</t>
  </si>
  <si>
    <t>More from Accounter</t>
  </si>
  <si>
    <t>About this template and FAQs: https://accounter.co.za/templates/cash-flow-forecast</t>
  </si>
  <si>
    <t>More free templates: https://accounter.co.za/templates</t>
  </si>
  <si>
    <t>Free South African tax and business calculators: https://accounter.co.za/calculators</t>
  </si>
  <si>
    <t>Accounter — cloud accounting for South African businesses: https://accounter.co.za</t>
  </si>
  <si>
    <t>Disclaimer: this template is provided for practical and informational purposes only and is not tax, legal or financial advice. Tax rates and rules change; check figures against SARS and consult a qualified accountant or tax practitioner for advice on your situation.</t>
  </si>
  <si>
    <t>12-month cash flow forecast</t>
  </si>
  <si>
    <t>First month of forecast</t>
  </si>
  <si>
    <t>Opening bank balance</t>
  </si>
  <si>
    <t>Minimum cash buffer</t>
  </si>
  <si>
    <t>Month</t>
  </si>
  <si>
    <t>Total</t>
  </si>
  <si>
    <t>When due / notes</t>
  </si>
  <si>
    <t>CASH IN — OPERATING</t>
  </si>
  <si>
    <t>Cash sales / fees received</t>
  </si>
  <si>
    <t>Collections from debtors</t>
  </si>
  <si>
    <t>Interest received</t>
  </si>
  <si>
    <t>Other income</t>
  </si>
  <si>
    <t>Total operating cash in</t>
  </si>
  <si>
    <t>CASH OUT — OPERATING</t>
  </si>
  <si>
    <t>Salaries and wages (net pay)</t>
  </si>
  <si>
    <t>Rent</t>
  </si>
  <si>
    <t>Utilities (electricity and water)</t>
  </si>
  <si>
    <t>Telephone and internet</t>
  </si>
  <si>
    <t>Insurance</t>
  </si>
  <si>
    <t>Professional fees (accounting, legal)</t>
  </si>
  <si>
    <t>Marketing and advertising</t>
  </si>
  <si>
    <t>Vehicle and travel</t>
  </si>
  <si>
    <t>Bank charges</t>
  </si>
  <si>
    <t>Stock / materials purchases</t>
  </si>
  <si>
    <t>Other operating costs</t>
  </si>
  <si>
    <t>Total operating cash out</t>
  </si>
  <si>
    <t>CASH OUT — SARS AND STATUTORY</t>
  </si>
  <si>
    <t>PAYE, UIF and SDL (EMP201)</t>
  </si>
  <si>
    <t>Monthly, by the 7th of the following month</t>
  </si>
  <si>
    <t>VAT payable (VAT201)</t>
  </si>
  <si>
    <t>Each VAT period (usually every two months)</t>
  </si>
  <si>
    <t>Provisional tax (IRP6)</t>
  </si>
  <si>
    <t>Two payments a year (August and February for a February year-end)</t>
  </si>
  <si>
    <t>Income tax — final assessment</t>
  </si>
  <si>
    <t>When the assessment is issued</t>
  </si>
  <si>
    <t>Other statutory (CIPC, licences, COIDA)</t>
  </si>
  <si>
    <t>Annual return / registration dates</t>
  </si>
  <si>
    <t>Total SARS and statutory payments</t>
  </si>
  <si>
    <t>INVESTING ACTIVITIES</t>
  </si>
  <si>
    <t>Proceeds from sale of assets (cash in)</t>
  </si>
  <si>
    <t>Purchase of equipment and vehicles (cash out)</t>
  </si>
  <si>
    <t>Net investing cash flow</t>
  </si>
  <si>
    <t>FINANCING ACTIVITIES</t>
  </si>
  <si>
    <t>Loans received / capital introduced (cash in)</t>
  </si>
  <si>
    <t>Loan repayments (cash out)</t>
  </si>
  <si>
    <t>Owner drawings / dividends (cash out)</t>
  </si>
  <si>
    <t>Net financing cash flow</t>
  </si>
  <si>
    <t>NET CASH FLOW</t>
  </si>
  <si>
    <t>CLOSING BANK BALANCE</t>
  </si>
  <si>
    <t>Red = bank balance below zero. Amber = below your minimum cash buffer.</t>
  </si>
  <si>
    <t>Cash flow summary</t>
  </si>
  <si>
    <t>Item</t>
  </si>
  <si>
    <t>Value</t>
  </si>
  <si>
    <t>Forecast period starts</t>
  </si>
  <si>
    <t>Net cash flow for the year</t>
  </si>
  <si>
    <t>Closing bank balance after 12 months</t>
  </si>
  <si>
    <t>Lowest month-end balance</t>
  </si>
  <si>
    <t>Month with the lowest balance</t>
  </si>
  <si>
    <t>Highest month-end balance</t>
  </si>
  <si>
    <t>Month with the highest balance</t>
  </si>
  <si>
    <t>Months with a negative balance</t>
  </si>
  <si>
    <t>Months below the minimum cash buffer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</si>
</sst>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 yyyy"/>
    <numFmt numFmtId="165" formatCode="&quot;R&quot;#,##0.00;[Red]-&quot;R&quot;#,##0.00"/>
  </numFmts>
  <fonts count="9" x14ac:knownFonts="1">
    <font>
      <color theme="1"/>
      <family val="2"/>
      <scheme val="minor"/>
      <sz val="11"/>
      <name val="Calibri"/>
    </font>
    <font>
      <b/>
      <color rgb="FF0D333F"/>
      <sz val="16"/>
    </font>
    <font>
      <u/>
      <color rgb="FFFF860B"/>
      <sz val="9"/>
    </font>
    <font>
      <b/>
      <color rgb="FF0D333F"/>
      <sz val="12"/>
    </font>
    <font>
      <b/>
      <color rgb="FFFF860B"/>
    </font>
    <font>
      <u/>
      <color rgb="FFFF860B"/>
    </font>
    <font>
      <i/>
      <color rgb="FF666666"/>
      <sz val="9"/>
    </font>
    <font>
      <b/>
      <color rgb="FFFFFFFF"/>
    </font>
    <font>
      <b/>
      <color rgb="FF0D333F"/>
    </font>
  </fonts>
  <fills count="5">
    <fill>
      <patternFill patternType="none"/>
    </fill>
    <fill>
      <patternFill patternType="gray125"/>
    </fill>
    <fill>
      <patternFill patternType="solid">
        <fgColor rgb="FFFFF4E8"/>
      </patternFill>
    </fill>
    <fill>
      <patternFill patternType="solid">
        <fgColor rgb="FF0D333F"/>
      </patternFill>
    </fill>
    <fill>
      <patternFill patternType="solid">
        <fgColor rgb="FFF5F5F5"/>
      </patternFill>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medium">
        <color rgb="FF0D333F"/>
      </top>
      <bottom style="thin">
        <color rgb="FFDDDDDD"/>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xf>
    <xf numFmtId="0" fontId="0" fillId="2" borderId="1" xfId="0" applyFill="1" applyBorder="1"/>
    <xf numFmtId="0" fontId="5" fillId="0" borderId="0" xfId="0" applyFont="1"/>
    <xf numFmtId="0" fontId="6" fillId="0" borderId="0" xfId="0" applyFont="1" applyAlignment="1">
      <alignment vertical="top" wrapText="1"/>
    </xf>
    <xf numFmtId="164" fontId="0" fillId="2" borderId="1" xfId="0" applyNumberFormat="1" applyFill="1" applyBorder="1"/>
    <xf numFmtId="165" fontId="0" fillId="2" borderId="1" xfId="0" applyNumberFormat="1" applyFill="1" applyBorder="1"/>
    <xf numFmtId="0" fontId="7" fillId="3" borderId="1" xfId="0" applyFont="1" applyFill="1" applyBorder="1" applyAlignment="1">
      <alignment vertical="center" wrapText="1"/>
    </xf>
    <xf numFmtId="164" fontId="7" fillId="3" borderId="1" xfId="0" applyNumberFormat="1" applyFont="1" applyFill="1" applyBorder="1" applyAlignment="1">
      <alignment vertical="center" wrapText="1"/>
    </xf>
    <xf numFmtId="165" fontId="0" fillId="0" borderId="1" xfId="0" applyNumberFormat="1" applyBorder="1"/>
    <xf numFmtId="0" fontId="8" fillId="4" borderId="0" xfId="0" applyFont="1" applyFill="1"/>
    <xf numFmtId="0" fontId="0" fillId="4" borderId="0" xfId="0" applyFill="1"/>
    <xf numFmtId="0" fontId="8" fillId="4" borderId="2" xfId="0" applyFont="1" applyFill="1" applyBorder="1"/>
    <xf numFmtId="165" fontId="8" fillId="4" borderId="2" xfId="0" applyNumberFormat="1" applyFont="1" applyFill="1" applyBorder="1"/>
    <xf numFmtId="0" fontId="6" fillId="0" borderId="0" xfId="0" applyFont="1"/>
    <xf numFmtId="165" fontId="8" fillId="4" borderId="1" xfId="0" applyNumberFormat="1" applyFont="1" applyFill="1" applyBorder="1"/>
    <xf numFmtId="164" fontId="0" fillId="0" borderId="1" xfId="0" applyNumberFormat="1" applyBorder="1"/>
    <xf numFmtId="1" fontId="0" fillId="0" borderId="1" xfId="0" applyNumberFormat="1" applyBorder="1"/>
  </cellXfs>
  <cellStyles count="1">
    <cellStyle name="Normal" xfId="0" builtinId="0"/>
  </cellStyles>
  <dxfs count="3">
    <dxf>
      <font>
        <b/>
        <color rgb="FF9C0006"/>
      </font>
      <fill>
        <patternFill patternType="solid">
          <bgColor rgb="FFFFC7CE"/>
        </patternFill>
      </fill>
    </dxf>
    <dxf>
      <fill>
        <patternFill patternType="solid">
          <bgColor rgb="FFFFEB9C"/>
        </patternFill>
      </fill>
    </dxf>
    <dxf>
      <font>
        <b/>
        <color rgb="FF9C0006"/>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ccounter.co.za" TargetMode="External"/><Relationship Id="rId2" Type="http://schemas.openxmlformats.org/officeDocument/2006/relationships/hyperlink" Target="https://accounter.co.za/templates/cash-flow-forecast" TargetMode="External"/><Relationship Id="rId3" Type="http://schemas.openxmlformats.org/officeDocument/2006/relationships/hyperlink" Target="https://accounter.co.za/templates" TargetMode="External"/><Relationship Id="rId4" Type="http://schemas.openxmlformats.org/officeDocument/2006/relationships/hyperlink" Target="https://accounter.co.za/calculators" TargetMode="External"/><Relationship Id="rId5" Type="http://schemas.openxmlformats.org/officeDocument/2006/relationships/hyperlink" Target="https://accounter.co.z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9"/>
  <sheetFormatPr defaultRowHeight="15" outlineLevelRow="0" outlineLevelCol="0" x14ac:dyDescent="55"/>
  <cols>
    <col min="1" max="1" width="5" customWidth="1"/>
    <col min="2" max="2" width="100" customWidth="1"/>
  </cols>
  <sheetData>
    <row r="1" ht="24" customHeight="1" spans="1:1" x14ac:dyDescent="0.25">
      <c r="A1" s="1" t="s">
        <v>0</v>
      </c>
    </row>
    <row r="2" spans="1:1" x14ac:dyDescent="0.25">
      <c r="A2" s="2" t="s">
        <v>1</v>
      </c>
    </row>
    <row r="4" ht="45" customHeight="1" spans="2:2" x14ac:dyDescent="0.25">
      <c r="B4" s="3" t="s">
        <v>2</v>
      </c>
    </row>
    <row r="6" ht="15" customHeight="1" spans="2:2" x14ac:dyDescent="0.25">
      <c r="B6" s="4" t="s">
        <v>3</v>
      </c>
    </row>
    <row r="7" ht="30" customHeight="1" spans="1:2" x14ac:dyDescent="0.25">
      <c r="A7" s="5">
        <v>1</v>
      </c>
      <c r="B7" s="3" t="s">
        <v>4</v>
      </c>
    </row>
    <row r="8" ht="30" customHeight="1" spans="1:2" x14ac:dyDescent="0.25">
      <c r="A8" s="5">
        <v>2</v>
      </c>
      <c r="B8" s="3" t="s">
        <v>5</v>
      </c>
    </row>
    <row r="9" ht="30" customHeight="1" spans="1:2" x14ac:dyDescent="0.25">
      <c r="A9" s="5">
        <v>3</v>
      </c>
      <c r="B9" s="3" t="s">
        <v>6</v>
      </c>
    </row>
    <row r="10" ht="30" customHeight="1" spans="1:2" x14ac:dyDescent="0.25">
      <c r="A10" s="5">
        <v>4</v>
      </c>
      <c r="B10" s="3" t="s">
        <v>7</v>
      </c>
    </row>
    <row r="11" ht="30" customHeight="1" spans="1:2" x14ac:dyDescent="0.25">
      <c r="A11" s="5">
        <v>5</v>
      </c>
      <c r="B11" s="3" t="s">
        <v>8</v>
      </c>
    </row>
    <row r="12" ht="30" customHeight="1" spans="1:2" x14ac:dyDescent="0.25">
      <c r="A12" s="5">
        <v>6</v>
      </c>
      <c r="B12" s="3" t="s">
        <v>9</v>
      </c>
    </row>
    <row r="14" ht="15" customHeight="1" spans="2:2" x14ac:dyDescent="0.25">
      <c r="B14" s="4" t="s">
        <v>10</v>
      </c>
    </row>
    <row r="15" ht="30" customHeight="1" spans="1:2" x14ac:dyDescent="0.25">
      <c r="A15" s="6"/>
      <c r="B15" s="3" t="s">
        <v>11</v>
      </c>
    </row>
    <row r="17" ht="15" customHeight="1" spans="2:2" x14ac:dyDescent="0.25">
      <c r="B17" s="4" t="s">
        <v>12</v>
      </c>
    </row>
    <row r="18" ht="15" customHeight="1" spans="1:2" x14ac:dyDescent="0.25">
      <c r="A18" t="s">
        <v>13</v>
      </c>
      <c r="B18" s="3" t="s">
        <v>14</v>
      </c>
    </row>
    <row r="19" ht="45" customHeight="1" spans="1:2" x14ac:dyDescent="0.25">
      <c r="A19" t="s">
        <v>13</v>
      </c>
      <c r="B19" s="3" t="s">
        <v>15</v>
      </c>
    </row>
    <row r="20" ht="30" customHeight="1" spans="1:2" x14ac:dyDescent="0.25">
      <c r="A20" t="s">
        <v>13</v>
      </c>
      <c r="B20" s="3" t="s">
        <v>16</v>
      </c>
    </row>
    <row r="21" ht="30" customHeight="1" spans="2:2" x14ac:dyDescent="0.25">
      <c r="B21" s="3" t="s">
        <v>17</v>
      </c>
    </row>
    <row r="23" ht="15" customHeight="1" spans="2:2" x14ac:dyDescent="0.25">
      <c r="B23" s="4" t="s">
        <v>18</v>
      </c>
    </row>
    <row r="24" spans="2:2" x14ac:dyDescent="0.25">
      <c r="B24" s="7" t="s">
        <v>19</v>
      </c>
    </row>
    <row r="25" spans="2:2" x14ac:dyDescent="0.25">
      <c r="B25" s="7" t="s">
        <v>20</v>
      </c>
    </row>
    <row r="26" spans="2:2" x14ac:dyDescent="0.25">
      <c r="B26" s="7" t="s">
        <v>21</v>
      </c>
    </row>
    <row r="27" spans="2:2" x14ac:dyDescent="0.25">
      <c r="B27" s="7" t="s">
        <v>22</v>
      </c>
    </row>
    <row r="29" ht="45" customHeight="1" spans="2:2" x14ac:dyDescent="0.25">
      <c r="B29" s="8" t="s">
        <v>23</v>
      </c>
    </row>
  </sheetData>
  <hyperlinks>
    <hyperlink ref="A2" r:id="rId1"/>
    <hyperlink ref="B24" r:id="rId2"/>
    <hyperlink ref="B25" r:id="rId3"/>
    <hyperlink ref="B26" r:id="rId4"/>
    <hyperlink ref="B27" r:id="rId5"/>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workbookViewId="0">
      <pane xSplit="1" ySplit="7" topLeftCell="B8" activePane="bottomRight" state="frozen"/>
      <selection pane="bottomRight"/>
    </sheetView>
  </sheetViews>
  <sheetFormatPr defaultRowHeight="15" outlineLevelRow="0" outlineLevelCol="0" x14ac:dyDescent="55"/>
  <cols>
    <col min="1" max="1" width="40" customWidth="1"/>
    <col min="2" max="13" width="13" customWidth="1"/>
    <col min="14" max="14" width="15" customWidth="1"/>
    <col min="15" max="15" width="30" customWidth="1"/>
  </cols>
  <sheetData>
    <row r="1" ht="24" customHeight="1" spans="1:1" x14ac:dyDescent="0.25">
      <c r="A1" s="1" t="s">
        <v>24</v>
      </c>
    </row>
    <row r="2" spans="1:1" x14ac:dyDescent="0.25">
      <c r="A2" s="2" t="s">
        <v>1</v>
      </c>
    </row>
    <row r="3" spans="1:2" x14ac:dyDescent="0.25">
      <c r="A3" t="s">
        <v>25</v>
      </c>
      <c r="B3" s="9">
        <v>46082</v>
      </c>
    </row>
    <row r="4" spans="1:2" x14ac:dyDescent="0.25">
      <c r="A4" t="s">
        <v>26</v>
      </c>
      <c r="B4" s="10">
        <v>50000</v>
      </c>
    </row>
    <row r="5" spans="1:2" x14ac:dyDescent="0.25">
      <c r="A5" t="s">
        <v>27</v>
      </c>
      <c r="B5" s="10">
        <v>20000</v>
      </c>
    </row>
    <row r="7" ht="30" customHeight="1" spans="1:15" x14ac:dyDescent="0.25">
      <c r="A7" s="11" t="s">
        <v>28</v>
      </c>
      <c r="B7" s="12">
        <f>$B$3</f>
      </c>
      <c r="C7" s="12">
        <f>EDATE(B7,1)</f>
      </c>
      <c r="D7" s="12">
        <f>EDATE(C7,1)</f>
      </c>
      <c r="E7" s="12">
        <f>EDATE(D7,1)</f>
      </c>
      <c r="F7" s="12">
        <f>EDATE(E7,1)</f>
      </c>
      <c r="G7" s="12">
        <f>EDATE(F7,1)</f>
      </c>
      <c r="H7" s="12">
        <f>EDATE(G7,1)</f>
      </c>
      <c r="I7" s="12">
        <f>EDATE(H7,1)</f>
      </c>
      <c r="J7" s="12">
        <f>EDATE(I7,1)</f>
      </c>
      <c r="K7" s="12">
        <f>EDATE(J7,1)</f>
      </c>
      <c r="L7" s="12">
        <f>EDATE(K7,1)</f>
      </c>
      <c r="M7" s="12">
        <f>EDATE(L7,1)</f>
      </c>
      <c r="N7" s="11" t="s">
        <v>29</v>
      </c>
      <c r="O7" s="11" t="s">
        <v>30</v>
      </c>
    </row>
    <row r="8" spans="1:14" x14ac:dyDescent="0.25">
      <c r="A8" t="s">
        <v>26</v>
      </c>
      <c r="B8" s="13">
        <f>$B$4</f>
      </c>
      <c r="C8" s="13">
        <f>B51</f>
      </c>
      <c r="D8" s="13">
        <f>C51</f>
      </c>
      <c r="E8" s="13">
        <f>D51</f>
      </c>
      <c r="F8" s="13">
        <f>E51</f>
      </c>
      <c r="G8" s="13">
        <f>F51</f>
      </c>
      <c r="H8" s="13">
        <f>G51</f>
      </c>
      <c r="I8" s="13">
        <f>H51</f>
      </c>
      <c r="J8" s="13">
        <f>I51</f>
      </c>
      <c r="K8" s="13">
        <f>J51</f>
      </c>
      <c r="L8" s="13">
        <f>K51</f>
      </c>
      <c r="M8" s="13">
        <f>L51</f>
      </c>
      <c r="N8" s="13">
        <f>B8</f>
      </c>
    </row>
    <row r="10" spans="1:15" x14ac:dyDescent="0.25">
      <c r="A10" s="14" t="s">
        <v>31</v>
      </c>
      <c r="B10" s="15"/>
      <c r="C10" s="15"/>
      <c r="D10" s="15"/>
      <c r="E10" s="15"/>
      <c r="F10" s="15"/>
      <c r="G10" s="15"/>
      <c r="H10" s="15"/>
      <c r="I10" s="15"/>
      <c r="J10" s="15"/>
      <c r="K10" s="15"/>
      <c r="L10" s="15"/>
      <c r="M10" s="15"/>
      <c r="N10" s="15"/>
      <c r="O10" s="15"/>
    </row>
    <row r="11" spans="1:14" x14ac:dyDescent="0.25">
      <c r="A11" t="s">
        <v>32</v>
      </c>
      <c r="B11" s="10">
        <v>60000</v>
      </c>
      <c r="C11" s="10">
        <v>60000</v>
      </c>
      <c r="D11" s="10">
        <v>60000</v>
      </c>
      <c r="E11" s="10">
        <v>60000</v>
      </c>
      <c r="F11" s="10">
        <v>60000</v>
      </c>
      <c r="G11" s="10">
        <v>60000</v>
      </c>
      <c r="H11" s="10">
        <v>60000</v>
      </c>
      <c r="I11" s="10">
        <v>60000</v>
      </c>
      <c r="J11" s="10">
        <v>60000</v>
      </c>
      <c r="K11" s="10">
        <v>60000</v>
      </c>
      <c r="L11" s="10">
        <v>60000</v>
      </c>
      <c r="M11" s="10">
        <v>60000</v>
      </c>
      <c r="N11" s="13">
        <f>SUM(B11:M11)</f>
      </c>
    </row>
    <row r="12" spans="1:14" x14ac:dyDescent="0.25">
      <c r="A12" t="s">
        <v>33</v>
      </c>
      <c r="B12" s="10">
        <v>25000</v>
      </c>
      <c r="C12" s="10">
        <v>25000</v>
      </c>
      <c r="D12" s="10">
        <v>25000</v>
      </c>
      <c r="E12" s="10">
        <v>25000</v>
      </c>
      <c r="F12" s="10">
        <v>25000</v>
      </c>
      <c r="G12" s="10">
        <v>25000</v>
      </c>
      <c r="H12" s="10">
        <v>25000</v>
      </c>
      <c r="I12" s="10">
        <v>25000</v>
      </c>
      <c r="J12" s="10">
        <v>25000</v>
      </c>
      <c r="K12" s="10">
        <v>25000</v>
      </c>
      <c r="L12" s="10">
        <v>25000</v>
      </c>
      <c r="M12" s="10">
        <v>25000</v>
      </c>
      <c r="N12" s="13">
        <f>SUM(B12:M12)</f>
      </c>
    </row>
    <row r="13" spans="1:14" x14ac:dyDescent="0.25">
      <c r="A13" t="s">
        <v>34</v>
      </c>
      <c r="B13" s="10">
        <v>300</v>
      </c>
      <c r="C13" s="10">
        <v>300</v>
      </c>
      <c r="D13" s="10">
        <v>300</v>
      </c>
      <c r="E13" s="10">
        <v>300</v>
      </c>
      <c r="F13" s="10">
        <v>300</v>
      </c>
      <c r="G13" s="10">
        <v>300</v>
      </c>
      <c r="H13" s="10">
        <v>300</v>
      </c>
      <c r="I13" s="10">
        <v>300</v>
      </c>
      <c r="J13" s="10">
        <v>300</v>
      </c>
      <c r="K13" s="10">
        <v>300</v>
      </c>
      <c r="L13" s="10">
        <v>300</v>
      </c>
      <c r="M13" s="10">
        <v>300</v>
      </c>
      <c r="N13" s="13">
        <f>SUM(B13:M13)</f>
      </c>
    </row>
    <row r="14" spans="1:14" x14ac:dyDescent="0.25">
      <c r="A14" t="s">
        <v>35</v>
      </c>
      <c r="B14" s="10">
        <v>0</v>
      </c>
      <c r="C14" s="10">
        <v>0</v>
      </c>
      <c r="D14" s="10">
        <v>0</v>
      </c>
      <c r="E14" s="10">
        <v>0</v>
      </c>
      <c r="F14" s="10">
        <v>0</v>
      </c>
      <c r="G14" s="10">
        <v>0</v>
      </c>
      <c r="H14" s="10">
        <v>0</v>
      </c>
      <c r="I14" s="10">
        <v>0</v>
      </c>
      <c r="J14" s="10">
        <v>0</v>
      </c>
      <c r="K14" s="10">
        <v>0</v>
      </c>
      <c r="L14" s="10">
        <v>0</v>
      </c>
      <c r="M14" s="10">
        <v>0</v>
      </c>
      <c r="N14" s="13">
        <f>SUM(B14:M14)</f>
      </c>
    </row>
    <row r="15" spans="1:14" x14ac:dyDescent="0.25">
      <c r="A15" s="16" t="s">
        <v>36</v>
      </c>
      <c r="B15" s="17">
        <f>SUM(B11:B14)</f>
      </c>
      <c r="C15" s="17">
        <f>SUM(C11:C14)</f>
      </c>
      <c r="D15" s="17">
        <f>SUM(D11:D14)</f>
      </c>
      <c r="E15" s="17">
        <f>SUM(E11:E14)</f>
      </c>
      <c r="F15" s="17">
        <f>SUM(F11:F14)</f>
      </c>
      <c r="G15" s="17">
        <f>SUM(G11:G14)</f>
      </c>
      <c r="H15" s="17">
        <f>SUM(H11:H14)</f>
      </c>
      <c r="I15" s="17">
        <f>SUM(I11:I14)</f>
      </c>
      <c r="J15" s="17">
        <f>SUM(J11:J14)</f>
      </c>
      <c r="K15" s="17">
        <f>SUM(K11:K14)</f>
      </c>
      <c r="L15" s="17">
        <f>SUM(L11:L14)</f>
      </c>
      <c r="M15" s="17">
        <f>SUM(M11:M14)</f>
      </c>
      <c r="N15" s="17">
        <f>SUM(N11:N14)</f>
      </c>
    </row>
    <row r="17" spans="1:15" x14ac:dyDescent="0.25">
      <c r="A17" s="14" t="s">
        <v>37</v>
      </c>
      <c r="B17" s="15"/>
      <c r="C17" s="15"/>
      <c r="D17" s="15"/>
      <c r="E17" s="15"/>
      <c r="F17" s="15"/>
      <c r="G17" s="15"/>
      <c r="H17" s="15"/>
      <c r="I17" s="15"/>
      <c r="J17" s="15"/>
      <c r="K17" s="15"/>
      <c r="L17" s="15"/>
      <c r="M17" s="15"/>
      <c r="N17" s="15"/>
      <c r="O17" s="15"/>
    </row>
    <row r="18" spans="1:14" x14ac:dyDescent="0.25">
      <c r="A18" t="s">
        <v>38</v>
      </c>
      <c r="B18" s="10">
        <v>38000</v>
      </c>
      <c r="C18" s="10">
        <v>38000</v>
      </c>
      <c r="D18" s="10">
        <v>38000</v>
      </c>
      <c r="E18" s="10">
        <v>38000</v>
      </c>
      <c r="F18" s="10">
        <v>38000</v>
      </c>
      <c r="G18" s="10">
        <v>38000</v>
      </c>
      <c r="H18" s="10">
        <v>38000</v>
      </c>
      <c r="I18" s="10">
        <v>38000</v>
      </c>
      <c r="J18" s="10">
        <v>38000</v>
      </c>
      <c r="K18" s="10">
        <v>38000</v>
      </c>
      <c r="L18" s="10">
        <v>38000</v>
      </c>
      <c r="M18" s="10">
        <v>38000</v>
      </c>
      <c r="N18" s="13">
        <f>SUM(B18:M18)</f>
      </c>
    </row>
    <row r="19" spans="1:14" x14ac:dyDescent="0.25">
      <c r="A19" t="s">
        <v>39</v>
      </c>
      <c r="B19" s="10">
        <v>12000</v>
      </c>
      <c r="C19" s="10">
        <v>12000</v>
      </c>
      <c r="D19" s="10">
        <v>12000</v>
      </c>
      <c r="E19" s="10">
        <v>12000</v>
      </c>
      <c r="F19" s="10">
        <v>12000</v>
      </c>
      <c r="G19" s="10">
        <v>12000</v>
      </c>
      <c r="H19" s="10">
        <v>12000</v>
      </c>
      <c r="I19" s="10">
        <v>12000</v>
      </c>
      <c r="J19" s="10">
        <v>12000</v>
      </c>
      <c r="K19" s="10">
        <v>12000</v>
      </c>
      <c r="L19" s="10">
        <v>12000</v>
      </c>
      <c r="M19" s="10">
        <v>12000</v>
      </c>
      <c r="N19" s="13">
        <f>SUM(B19:M19)</f>
      </c>
    </row>
    <row r="20" spans="1:14" x14ac:dyDescent="0.25">
      <c r="A20" t="s">
        <v>40</v>
      </c>
      <c r="B20" s="10">
        <v>2500</v>
      </c>
      <c r="C20" s="10">
        <v>2500</v>
      </c>
      <c r="D20" s="10">
        <v>2500</v>
      </c>
      <c r="E20" s="10">
        <v>2500</v>
      </c>
      <c r="F20" s="10">
        <v>2500</v>
      </c>
      <c r="G20" s="10">
        <v>2500</v>
      </c>
      <c r="H20" s="10">
        <v>2500</v>
      </c>
      <c r="I20" s="10">
        <v>2500</v>
      </c>
      <c r="J20" s="10">
        <v>2500</v>
      </c>
      <c r="K20" s="10">
        <v>2500</v>
      </c>
      <c r="L20" s="10">
        <v>2500</v>
      </c>
      <c r="M20" s="10">
        <v>2500</v>
      </c>
      <c r="N20" s="13">
        <f>SUM(B20:M20)</f>
      </c>
    </row>
    <row r="21" spans="1:14" x14ac:dyDescent="0.25">
      <c r="A21" t="s">
        <v>41</v>
      </c>
      <c r="B21" s="10">
        <v>1200</v>
      </c>
      <c r="C21" s="10">
        <v>1200</v>
      </c>
      <c r="D21" s="10">
        <v>1200</v>
      </c>
      <c r="E21" s="10">
        <v>1200</v>
      </c>
      <c r="F21" s="10">
        <v>1200</v>
      </c>
      <c r="G21" s="10">
        <v>1200</v>
      </c>
      <c r="H21" s="10">
        <v>1200</v>
      </c>
      <c r="I21" s="10">
        <v>1200</v>
      </c>
      <c r="J21" s="10">
        <v>1200</v>
      </c>
      <c r="K21" s="10">
        <v>1200</v>
      </c>
      <c r="L21" s="10">
        <v>1200</v>
      </c>
      <c r="M21" s="10">
        <v>1200</v>
      </c>
      <c r="N21" s="13">
        <f>SUM(B21:M21)</f>
      </c>
    </row>
    <row r="22" spans="1:14" x14ac:dyDescent="0.25">
      <c r="A22" t="s">
        <v>42</v>
      </c>
      <c r="B22" s="10">
        <v>1500</v>
      </c>
      <c r="C22" s="10">
        <v>1500</v>
      </c>
      <c r="D22" s="10">
        <v>1500</v>
      </c>
      <c r="E22" s="10">
        <v>1500</v>
      </c>
      <c r="F22" s="10">
        <v>1500</v>
      </c>
      <c r="G22" s="10">
        <v>1500</v>
      </c>
      <c r="H22" s="10">
        <v>1500</v>
      </c>
      <c r="I22" s="10">
        <v>1500</v>
      </c>
      <c r="J22" s="10">
        <v>1500</v>
      </c>
      <c r="K22" s="10">
        <v>1500</v>
      </c>
      <c r="L22" s="10">
        <v>1500</v>
      </c>
      <c r="M22" s="10">
        <v>1500</v>
      </c>
      <c r="N22" s="13">
        <f>SUM(B22:M22)</f>
      </c>
    </row>
    <row r="23" spans="1:14" x14ac:dyDescent="0.25">
      <c r="A23" t="s">
        <v>43</v>
      </c>
      <c r="B23" s="10">
        <v>2000</v>
      </c>
      <c r="C23" s="10">
        <v>2000</v>
      </c>
      <c r="D23" s="10">
        <v>2000</v>
      </c>
      <c r="E23" s="10">
        <v>2000</v>
      </c>
      <c r="F23" s="10">
        <v>2000</v>
      </c>
      <c r="G23" s="10">
        <v>2000</v>
      </c>
      <c r="H23" s="10">
        <v>2000</v>
      </c>
      <c r="I23" s="10">
        <v>2000</v>
      </c>
      <c r="J23" s="10">
        <v>2000</v>
      </c>
      <c r="K23" s="10">
        <v>2000</v>
      </c>
      <c r="L23" s="10">
        <v>2000</v>
      </c>
      <c r="M23" s="10">
        <v>2000</v>
      </c>
      <c r="N23" s="13">
        <f>SUM(B23:M23)</f>
      </c>
    </row>
    <row r="24" spans="1:14" x14ac:dyDescent="0.25">
      <c r="A24" t="s">
        <v>44</v>
      </c>
      <c r="B24" s="10">
        <v>1500</v>
      </c>
      <c r="C24" s="10">
        <v>1500</v>
      </c>
      <c r="D24" s="10">
        <v>1500</v>
      </c>
      <c r="E24" s="10">
        <v>1500</v>
      </c>
      <c r="F24" s="10">
        <v>1500</v>
      </c>
      <c r="G24" s="10">
        <v>1500</v>
      </c>
      <c r="H24" s="10">
        <v>1500</v>
      </c>
      <c r="I24" s="10">
        <v>1500</v>
      </c>
      <c r="J24" s="10">
        <v>1500</v>
      </c>
      <c r="K24" s="10">
        <v>1500</v>
      </c>
      <c r="L24" s="10">
        <v>1500</v>
      </c>
      <c r="M24" s="10">
        <v>1500</v>
      </c>
      <c r="N24" s="13">
        <f>SUM(B24:M24)</f>
      </c>
    </row>
    <row r="25" spans="1:14" x14ac:dyDescent="0.25">
      <c r="A25" t="s">
        <v>45</v>
      </c>
      <c r="B25" s="10">
        <v>2500</v>
      </c>
      <c r="C25" s="10">
        <v>2500</v>
      </c>
      <c r="D25" s="10">
        <v>2500</v>
      </c>
      <c r="E25" s="10">
        <v>2500</v>
      </c>
      <c r="F25" s="10">
        <v>2500</v>
      </c>
      <c r="G25" s="10">
        <v>2500</v>
      </c>
      <c r="H25" s="10">
        <v>2500</v>
      </c>
      <c r="I25" s="10">
        <v>2500</v>
      </c>
      <c r="J25" s="10">
        <v>2500</v>
      </c>
      <c r="K25" s="10">
        <v>2500</v>
      </c>
      <c r="L25" s="10">
        <v>2500</v>
      </c>
      <c r="M25" s="10">
        <v>2500</v>
      </c>
      <c r="N25" s="13">
        <f>SUM(B25:M25)</f>
      </c>
    </row>
    <row r="26" spans="1:14" x14ac:dyDescent="0.25">
      <c r="A26" t="s">
        <v>46</v>
      </c>
      <c r="B26" s="10">
        <v>450</v>
      </c>
      <c r="C26" s="10">
        <v>450</v>
      </c>
      <c r="D26" s="10">
        <v>450</v>
      </c>
      <c r="E26" s="10">
        <v>450</v>
      </c>
      <c r="F26" s="10">
        <v>450</v>
      </c>
      <c r="G26" s="10">
        <v>450</v>
      </c>
      <c r="H26" s="10">
        <v>450</v>
      </c>
      <c r="I26" s="10">
        <v>450</v>
      </c>
      <c r="J26" s="10">
        <v>450</v>
      </c>
      <c r="K26" s="10">
        <v>450</v>
      </c>
      <c r="L26" s="10">
        <v>450</v>
      </c>
      <c r="M26" s="10">
        <v>450</v>
      </c>
      <c r="N26" s="13">
        <f>SUM(B26:M26)</f>
      </c>
    </row>
    <row r="27" spans="1:14" x14ac:dyDescent="0.25">
      <c r="A27" t="s">
        <v>47</v>
      </c>
      <c r="B27" s="10">
        <v>5000</v>
      </c>
      <c r="C27" s="10">
        <v>5000</v>
      </c>
      <c r="D27" s="10">
        <v>5000</v>
      </c>
      <c r="E27" s="10">
        <v>5000</v>
      </c>
      <c r="F27" s="10">
        <v>5000</v>
      </c>
      <c r="G27" s="10">
        <v>5000</v>
      </c>
      <c r="H27" s="10">
        <v>5000</v>
      </c>
      <c r="I27" s="10">
        <v>5000</v>
      </c>
      <c r="J27" s="10">
        <v>5000</v>
      </c>
      <c r="K27" s="10">
        <v>5000</v>
      </c>
      <c r="L27" s="10">
        <v>5000</v>
      </c>
      <c r="M27" s="10">
        <v>5000</v>
      </c>
      <c r="N27" s="13">
        <f>SUM(B27:M27)</f>
      </c>
    </row>
    <row r="28" spans="1:14" x14ac:dyDescent="0.25">
      <c r="A28" t="s">
        <v>48</v>
      </c>
      <c r="B28" s="10">
        <v>1000</v>
      </c>
      <c r="C28" s="10">
        <v>1000</v>
      </c>
      <c r="D28" s="10">
        <v>1000</v>
      </c>
      <c r="E28" s="10">
        <v>1000</v>
      </c>
      <c r="F28" s="10">
        <v>1000</v>
      </c>
      <c r="G28" s="10">
        <v>1000</v>
      </c>
      <c r="H28" s="10">
        <v>1000</v>
      </c>
      <c r="I28" s="10">
        <v>1000</v>
      </c>
      <c r="J28" s="10">
        <v>1000</v>
      </c>
      <c r="K28" s="10">
        <v>1000</v>
      </c>
      <c r="L28" s="10">
        <v>1000</v>
      </c>
      <c r="M28" s="10">
        <v>1000</v>
      </c>
      <c r="N28" s="13">
        <f>SUM(B28:M28)</f>
      </c>
    </row>
    <row r="29" spans="1:14" x14ac:dyDescent="0.25">
      <c r="A29" s="16" t="s">
        <v>49</v>
      </c>
      <c r="B29" s="17">
        <f>SUM(B18:B28)</f>
      </c>
      <c r="C29" s="17">
        <f>SUM(C18:C28)</f>
      </c>
      <c r="D29" s="17">
        <f>SUM(D18:D28)</f>
      </c>
      <c r="E29" s="17">
        <f>SUM(E18:E28)</f>
      </c>
      <c r="F29" s="17">
        <f>SUM(F18:F28)</f>
      </c>
      <c r="G29" s="17">
        <f>SUM(G18:G28)</f>
      </c>
      <c r="H29" s="17">
        <f>SUM(H18:H28)</f>
      </c>
      <c r="I29" s="17">
        <f>SUM(I18:I28)</f>
      </c>
      <c r="J29" s="17">
        <f>SUM(J18:J28)</f>
      </c>
      <c r="K29" s="17">
        <f>SUM(K18:K28)</f>
      </c>
      <c r="L29" s="17">
        <f>SUM(L18:L28)</f>
      </c>
      <c r="M29" s="17">
        <f>SUM(M18:M28)</f>
      </c>
      <c r="N29" s="17">
        <f>SUM(N18:N28)</f>
      </c>
    </row>
    <row r="31" spans="1:15" x14ac:dyDescent="0.25">
      <c r="A31" s="14" t="s">
        <v>50</v>
      </c>
      <c r="B31" s="15"/>
      <c r="C31" s="15"/>
      <c r="D31" s="15"/>
      <c r="E31" s="15"/>
      <c r="F31" s="15"/>
      <c r="G31" s="15"/>
      <c r="H31" s="15"/>
      <c r="I31" s="15"/>
      <c r="J31" s="15"/>
      <c r="K31" s="15"/>
      <c r="L31" s="15"/>
      <c r="M31" s="15"/>
      <c r="N31" s="15"/>
      <c r="O31" s="15"/>
    </row>
    <row r="32" spans="1:15" x14ac:dyDescent="0.25">
      <c r="A32" t="s">
        <v>51</v>
      </c>
      <c r="B32" s="10">
        <v>7500</v>
      </c>
      <c r="C32" s="10">
        <v>7500</v>
      </c>
      <c r="D32" s="10">
        <v>7500</v>
      </c>
      <c r="E32" s="10">
        <v>7500</v>
      </c>
      <c r="F32" s="10">
        <v>7500</v>
      </c>
      <c r="G32" s="10">
        <v>7500</v>
      </c>
      <c r="H32" s="10">
        <v>7500</v>
      </c>
      <c r="I32" s="10">
        <v>7500</v>
      </c>
      <c r="J32" s="10">
        <v>7500</v>
      </c>
      <c r="K32" s="10">
        <v>7500</v>
      </c>
      <c r="L32" s="10">
        <v>7500</v>
      </c>
      <c r="M32" s="10">
        <v>7500</v>
      </c>
      <c r="N32" s="13">
        <f>SUM(B32:M32)</f>
      </c>
      <c r="O32" s="18" t="s">
        <v>52</v>
      </c>
    </row>
    <row r="33" spans="1:15" x14ac:dyDescent="0.25">
      <c r="A33" t="s">
        <v>53</v>
      </c>
      <c r="B33" s="10">
        <v>0</v>
      </c>
      <c r="C33" s="10">
        <v>9000</v>
      </c>
      <c r="D33" s="10">
        <v>0</v>
      </c>
      <c r="E33" s="10">
        <v>9000</v>
      </c>
      <c r="F33" s="10">
        <v>0</v>
      </c>
      <c r="G33" s="10">
        <v>9000</v>
      </c>
      <c r="H33" s="10">
        <v>0</v>
      </c>
      <c r="I33" s="10">
        <v>9000</v>
      </c>
      <c r="J33" s="10">
        <v>0</v>
      </c>
      <c r="K33" s="10">
        <v>9000</v>
      </c>
      <c r="L33" s="10">
        <v>0</v>
      </c>
      <c r="M33" s="10">
        <v>9000</v>
      </c>
      <c r="N33" s="13">
        <f>SUM(B33:M33)</f>
      </c>
      <c r="O33" s="18" t="s">
        <v>54</v>
      </c>
    </row>
    <row r="34" spans="1:15" x14ac:dyDescent="0.25">
      <c r="A34" t="s">
        <v>55</v>
      </c>
      <c r="B34" s="10">
        <v>0</v>
      </c>
      <c r="C34" s="10">
        <v>0</v>
      </c>
      <c r="D34" s="10">
        <v>0</v>
      </c>
      <c r="E34" s="10">
        <v>0</v>
      </c>
      <c r="F34" s="10">
        <v>0</v>
      </c>
      <c r="G34" s="10">
        <v>15000</v>
      </c>
      <c r="H34" s="10">
        <v>0</v>
      </c>
      <c r="I34" s="10">
        <v>0</v>
      </c>
      <c r="J34" s="10">
        <v>0</v>
      </c>
      <c r="K34" s="10">
        <v>0</v>
      </c>
      <c r="L34" s="10">
        <v>0</v>
      </c>
      <c r="M34" s="10">
        <v>15000</v>
      </c>
      <c r="N34" s="13">
        <f>SUM(B34:M34)</f>
      </c>
      <c r="O34" s="18" t="s">
        <v>56</v>
      </c>
    </row>
    <row r="35" spans="1:15" x14ac:dyDescent="0.25">
      <c r="A35" t="s">
        <v>57</v>
      </c>
      <c r="B35" s="10">
        <v>0</v>
      </c>
      <c r="C35" s="10">
        <v>0</v>
      </c>
      <c r="D35" s="10">
        <v>0</v>
      </c>
      <c r="E35" s="10">
        <v>0</v>
      </c>
      <c r="F35" s="10">
        <v>0</v>
      </c>
      <c r="G35" s="10">
        <v>0</v>
      </c>
      <c r="H35" s="10">
        <v>0</v>
      </c>
      <c r="I35" s="10">
        <v>0</v>
      </c>
      <c r="J35" s="10">
        <v>0</v>
      </c>
      <c r="K35" s="10">
        <v>0</v>
      </c>
      <c r="L35" s="10">
        <v>0</v>
      </c>
      <c r="M35" s="10">
        <v>0</v>
      </c>
      <c r="N35" s="13">
        <f>SUM(B35:M35)</f>
      </c>
      <c r="O35" s="18" t="s">
        <v>58</v>
      </c>
    </row>
    <row r="36" spans="1:15" x14ac:dyDescent="0.25">
      <c r="A36" t="s">
        <v>59</v>
      </c>
      <c r="B36" s="10">
        <v>0</v>
      </c>
      <c r="C36" s="10">
        <v>0</v>
      </c>
      <c r="D36" s="10">
        <v>0</v>
      </c>
      <c r="E36" s="10">
        <v>0</v>
      </c>
      <c r="F36" s="10">
        <v>0</v>
      </c>
      <c r="G36" s="10">
        <v>0</v>
      </c>
      <c r="H36" s="10">
        <v>0</v>
      </c>
      <c r="I36" s="10">
        <v>0</v>
      </c>
      <c r="J36" s="10">
        <v>0</v>
      </c>
      <c r="K36" s="10">
        <v>0</v>
      </c>
      <c r="L36" s="10">
        <v>0</v>
      </c>
      <c r="M36" s="10">
        <v>0</v>
      </c>
      <c r="N36" s="13">
        <f>SUM(B36:M36)</f>
      </c>
      <c r="O36" s="18" t="s">
        <v>60</v>
      </c>
    </row>
    <row r="37" spans="1:14" x14ac:dyDescent="0.25">
      <c r="A37" s="16" t="s">
        <v>61</v>
      </c>
      <c r="B37" s="17">
        <f>SUM(B32:B36)</f>
      </c>
      <c r="C37" s="17">
        <f>SUM(C32:C36)</f>
      </c>
      <c r="D37" s="17">
        <f>SUM(D32:D36)</f>
      </c>
      <c r="E37" s="17">
        <f>SUM(E32:E36)</f>
      </c>
      <c r="F37" s="17">
        <f>SUM(F32:F36)</f>
      </c>
      <c r="G37" s="17">
        <f>SUM(G32:G36)</f>
      </c>
      <c r="H37" s="17">
        <f>SUM(H32:H36)</f>
      </c>
      <c r="I37" s="17">
        <f>SUM(I32:I36)</f>
      </c>
      <c r="J37" s="17">
        <f>SUM(J32:J36)</f>
      </c>
      <c r="K37" s="17">
        <f>SUM(K32:K36)</f>
      </c>
      <c r="L37" s="17">
        <f>SUM(L32:L36)</f>
      </c>
      <c r="M37" s="17">
        <f>SUM(M32:M36)</f>
      </c>
      <c r="N37" s="17">
        <f>SUM(N32:N36)</f>
      </c>
    </row>
    <row r="39" spans="1:15" x14ac:dyDescent="0.25">
      <c r="A39" s="14" t="s">
        <v>62</v>
      </c>
      <c r="B39" s="15"/>
      <c r="C39" s="15"/>
      <c r="D39" s="15"/>
      <c r="E39" s="15"/>
      <c r="F39" s="15"/>
      <c r="G39" s="15"/>
      <c r="H39" s="15"/>
      <c r="I39" s="15"/>
      <c r="J39" s="15"/>
      <c r="K39" s="15"/>
      <c r="L39" s="15"/>
      <c r="M39" s="15"/>
      <c r="N39" s="15"/>
      <c r="O39" s="15"/>
    </row>
    <row r="40" spans="1:14" x14ac:dyDescent="0.25">
      <c r="A40" t="s">
        <v>63</v>
      </c>
      <c r="B40" s="10">
        <v>0</v>
      </c>
      <c r="C40" s="10">
        <v>0</v>
      </c>
      <c r="D40" s="10">
        <v>0</v>
      </c>
      <c r="E40" s="10">
        <v>0</v>
      </c>
      <c r="F40" s="10">
        <v>0</v>
      </c>
      <c r="G40" s="10">
        <v>0</v>
      </c>
      <c r="H40" s="10">
        <v>0</v>
      </c>
      <c r="I40" s="10">
        <v>0</v>
      </c>
      <c r="J40" s="10">
        <v>0</v>
      </c>
      <c r="K40" s="10">
        <v>0</v>
      </c>
      <c r="L40" s="10">
        <v>0</v>
      </c>
      <c r="M40" s="10">
        <v>0</v>
      </c>
      <c r="N40" s="13">
        <f>SUM(B40:M40)</f>
      </c>
    </row>
    <row r="41" spans="1:14" x14ac:dyDescent="0.25">
      <c r="A41" t="s">
        <v>64</v>
      </c>
      <c r="B41" s="10">
        <v>0</v>
      </c>
      <c r="C41" s="10">
        <v>0</v>
      </c>
      <c r="D41" s="10">
        <v>0</v>
      </c>
      <c r="E41" s="10">
        <v>15000</v>
      </c>
      <c r="F41" s="10">
        <v>0</v>
      </c>
      <c r="G41" s="10">
        <v>0</v>
      </c>
      <c r="H41" s="10">
        <v>0</v>
      </c>
      <c r="I41" s="10">
        <v>0</v>
      </c>
      <c r="J41" s="10">
        <v>0</v>
      </c>
      <c r="K41" s="10">
        <v>0</v>
      </c>
      <c r="L41" s="10">
        <v>0</v>
      </c>
      <c r="M41" s="10">
        <v>0</v>
      </c>
      <c r="N41" s="13">
        <f>SUM(B41:M41)</f>
      </c>
    </row>
    <row r="42" spans="1:14" x14ac:dyDescent="0.25">
      <c r="A42" s="16" t="s">
        <v>65</v>
      </c>
      <c r="B42" s="19">
        <f>B40-SUM(B41:B41)</f>
      </c>
      <c r="C42" s="19">
        <f>C40-SUM(C41:C41)</f>
      </c>
      <c r="D42" s="19">
        <f>D40-SUM(D41:D41)</f>
      </c>
      <c r="E42" s="19">
        <f>E40-SUM(E41:E41)</f>
      </c>
      <c r="F42" s="19">
        <f>F40-SUM(F41:F41)</f>
      </c>
      <c r="G42" s="19">
        <f>G40-SUM(G41:G41)</f>
      </c>
      <c r="H42" s="19">
        <f>H40-SUM(H41:H41)</f>
      </c>
      <c r="I42" s="19">
        <f>I40-SUM(I41:I41)</f>
      </c>
      <c r="J42" s="19">
        <f>J40-SUM(J41:J41)</f>
      </c>
      <c r="K42" s="19">
        <f>K40-SUM(K41:K41)</f>
      </c>
      <c r="L42" s="19">
        <f>L40-SUM(L41:L41)</f>
      </c>
      <c r="M42" s="19">
        <f>M40-SUM(M41:M41)</f>
      </c>
      <c r="N42" s="19">
        <f>N40-SUM(N41:N41)</f>
      </c>
    </row>
    <row r="44" spans="1:15" x14ac:dyDescent="0.25">
      <c r="A44" s="14" t="s">
        <v>66</v>
      </c>
      <c r="B44" s="15"/>
      <c r="C44" s="15"/>
      <c r="D44" s="15"/>
      <c r="E44" s="15"/>
      <c r="F44" s="15"/>
      <c r="G44" s="15"/>
      <c r="H44" s="15"/>
      <c r="I44" s="15"/>
      <c r="J44" s="15"/>
      <c r="K44" s="15"/>
      <c r="L44" s="15"/>
      <c r="M44" s="15"/>
      <c r="N44" s="15"/>
      <c r="O44" s="15"/>
    </row>
    <row r="45" spans="1:14" x14ac:dyDescent="0.25">
      <c r="A45" t="s">
        <v>67</v>
      </c>
      <c r="B45" s="10">
        <v>0</v>
      </c>
      <c r="C45" s="10">
        <v>0</v>
      </c>
      <c r="D45" s="10">
        <v>0</v>
      </c>
      <c r="E45" s="10">
        <v>0</v>
      </c>
      <c r="F45" s="10">
        <v>0</v>
      </c>
      <c r="G45" s="10">
        <v>0</v>
      </c>
      <c r="H45" s="10">
        <v>0</v>
      </c>
      <c r="I45" s="10">
        <v>0</v>
      </c>
      <c r="J45" s="10">
        <v>0</v>
      </c>
      <c r="K45" s="10">
        <v>0</v>
      </c>
      <c r="L45" s="10">
        <v>0</v>
      </c>
      <c r="M45" s="10">
        <v>0</v>
      </c>
      <c r="N45" s="13">
        <f>SUM(B45:M45)</f>
      </c>
    </row>
    <row r="46" spans="1:14" x14ac:dyDescent="0.25">
      <c r="A46" t="s">
        <v>68</v>
      </c>
      <c r="B46" s="10">
        <v>3000</v>
      </c>
      <c r="C46" s="10">
        <v>3000</v>
      </c>
      <c r="D46" s="10">
        <v>3000</v>
      </c>
      <c r="E46" s="10">
        <v>3000</v>
      </c>
      <c r="F46" s="10">
        <v>3000</v>
      </c>
      <c r="G46" s="10">
        <v>3000</v>
      </c>
      <c r="H46" s="10">
        <v>3000</v>
      </c>
      <c r="I46" s="10">
        <v>3000</v>
      </c>
      <c r="J46" s="10">
        <v>3000</v>
      </c>
      <c r="K46" s="10">
        <v>3000</v>
      </c>
      <c r="L46" s="10">
        <v>3000</v>
      </c>
      <c r="M46" s="10">
        <v>3000</v>
      </c>
      <c r="N46" s="13">
        <f>SUM(B46:M46)</f>
      </c>
    </row>
    <row r="47" spans="1:14" x14ac:dyDescent="0.25">
      <c r="A47" t="s">
        <v>69</v>
      </c>
      <c r="B47" s="10">
        <v>5000</v>
      </c>
      <c r="C47" s="10">
        <v>5000</v>
      </c>
      <c r="D47" s="10">
        <v>5000</v>
      </c>
      <c r="E47" s="10">
        <v>5000</v>
      </c>
      <c r="F47" s="10">
        <v>5000</v>
      </c>
      <c r="G47" s="10">
        <v>5000</v>
      </c>
      <c r="H47" s="10">
        <v>5000</v>
      </c>
      <c r="I47" s="10">
        <v>5000</v>
      </c>
      <c r="J47" s="10">
        <v>5000</v>
      </c>
      <c r="K47" s="10">
        <v>5000</v>
      </c>
      <c r="L47" s="10">
        <v>5000</v>
      </c>
      <c r="M47" s="10">
        <v>5000</v>
      </c>
      <c r="N47" s="13">
        <f>SUM(B47:M47)</f>
      </c>
    </row>
    <row r="48" spans="1:14" x14ac:dyDescent="0.25">
      <c r="A48" s="16" t="s">
        <v>70</v>
      </c>
      <c r="B48" s="19">
        <f>B45-SUM(B46:B47)</f>
      </c>
      <c r="C48" s="19">
        <f>C45-SUM(C46:C47)</f>
      </c>
      <c r="D48" s="19">
        <f>D45-SUM(D46:D47)</f>
      </c>
      <c r="E48" s="19">
        <f>E45-SUM(E46:E47)</f>
      </c>
      <c r="F48" s="19">
        <f>F45-SUM(F46:F47)</f>
      </c>
      <c r="G48" s="19">
        <f>G45-SUM(G46:G47)</f>
      </c>
      <c r="H48" s="19">
        <f>H45-SUM(H46:H47)</f>
      </c>
      <c r="I48" s="19">
        <f>I45-SUM(I46:I47)</f>
      </c>
      <c r="J48" s="19">
        <f>J45-SUM(J46:J47)</f>
      </c>
      <c r="K48" s="19">
        <f>K45-SUM(K46:K47)</f>
      </c>
      <c r="L48" s="19">
        <f>L45-SUM(L46:L47)</f>
      </c>
      <c r="M48" s="19">
        <f>M45-SUM(M46:M47)</f>
      </c>
      <c r="N48" s="19">
        <f>N45-SUM(N46:N47)</f>
      </c>
    </row>
    <row r="50" spans="1:14" x14ac:dyDescent="0.25">
      <c r="A50" s="16" t="s">
        <v>71</v>
      </c>
      <c r="B50" s="17">
        <f>B15-B29-B37+B42+B48</f>
      </c>
      <c r="C50" s="17">
        <f>C15-C29-C37+C42+C48</f>
      </c>
      <c r="D50" s="17">
        <f>D15-D29-D37+D42+D48</f>
      </c>
      <c r="E50" s="17">
        <f>E15-E29-E37+E42+E48</f>
      </c>
      <c r="F50" s="17">
        <f>F15-F29-F37+F42+F48</f>
      </c>
      <c r="G50" s="17">
        <f>G15-G29-G37+G42+G48</f>
      </c>
      <c r="H50" s="17">
        <f>H15-H29-H37+H42+H48</f>
      </c>
      <c r="I50" s="17">
        <f>I15-I29-I37+I42+I48</f>
      </c>
      <c r="J50" s="17">
        <f>J15-J29-J37+J42+J48</f>
      </c>
      <c r="K50" s="17">
        <f>K15-K29-K37+K42+K48</f>
      </c>
      <c r="L50" s="17">
        <f>L15-L29-L37+L42+L48</f>
      </c>
      <c r="M50" s="17">
        <f>M15-M29-M37+M42+M48</f>
      </c>
      <c r="N50" s="17">
        <f>N15-N29-N37+N42+N48</f>
      </c>
    </row>
    <row r="51" spans="1:14" x14ac:dyDescent="0.25">
      <c r="A51" s="16" t="s">
        <v>72</v>
      </c>
      <c r="B51" s="17">
        <f>B8+B50</f>
      </c>
      <c r="C51" s="17">
        <f>C8+C50</f>
      </c>
      <c r="D51" s="17">
        <f>D8+D50</f>
      </c>
      <c r="E51" s="17">
        <f>E8+E50</f>
      </c>
      <c r="F51" s="17">
        <f>F8+F50</f>
      </c>
      <c r="G51" s="17">
        <f>G8+G50</f>
      </c>
      <c r="H51" s="17">
        <f>H8+H50</f>
      </c>
      <c r="I51" s="17">
        <f>I8+I50</f>
      </c>
      <c r="J51" s="17">
        <f>J8+J50</f>
      </c>
      <c r="K51" s="17">
        <f>K8+K50</f>
      </c>
      <c r="L51" s="17">
        <f>L8+L50</f>
      </c>
      <c r="M51" s="17">
        <f>M8+M50</f>
      </c>
      <c r="N51" s="17">
        <f>M51</f>
      </c>
    </row>
    <row r="53" spans="1:1" x14ac:dyDescent="0.25">
      <c r="A53" s="18" t="s">
        <v>73</v>
      </c>
    </row>
  </sheetData>
  <conditionalFormatting sqref="B51:M51">
    <cfRule type="expression" dxfId="0" priority="1">
      <formula>B51&lt;0</formula>
    </cfRule>
  </conditionalFormatting>
  <conditionalFormatting sqref="B51:M51">
    <cfRule type="expression" dxfId="1" priority="2">
      <formula>AND(B51&gt;=0,B51&lt;$B$5)</formula>
    </cfRule>
  </conditionalFormatting>
  <hyperlinks>
    <hyperlink ref="A2" r:id="rId1"/>
  </hyperlinks>
  <pageMargins left="0.7" right="0.7" top="0.75" bottom="0.75" header="0.3" footer="0.3"/>
  <pageSetup paperSize="9" orientation="landscape" horizontalDpi="4294967295" verticalDpi="4294967295" scale="100" fitToWidth="1" fitToHeight="0"/>
  <headerFooter>
    <oddFooter>&amp;LFree template by Accounter — accounter.co.za&amp;RPage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FormatPr defaultRowHeight="15" outlineLevelRow="0" outlineLevelCol="0" x14ac:dyDescent="55"/>
  <cols>
    <col min="1" max="1" width="44" customWidth="1"/>
    <col min="2" max="2" width="20" customWidth="1"/>
  </cols>
  <sheetData>
    <row r="1" ht="24" customHeight="1" spans="1:1" x14ac:dyDescent="0.25">
      <c r="A1" s="1" t="s">
        <v>74</v>
      </c>
    </row>
    <row r="2" spans="1:1" x14ac:dyDescent="0.25">
      <c r="A2" s="2" t="s">
        <v>1</v>
      </c>
    </row>
    <row r="4" ht="30" customHeight="1" spans="1:2" x14ac:dyDescent="0.25">
      <c r="A4" s="11" t="s">
        <v>75</v>
      </c>
      <c r="B4" s="11" t="s">
        <v>76</v>
      </c>
    </row>
    <row r="5" spans="1:2" x14ac:dyDescent="0.25">
      <c r="A5" t="s">
        <v>77</v>
      </c>
      <c r="B5" s="20">
        <f>'Forecast'!$B$3</f>
      </c>
    </row>
    <row r="6" spans="1:2" x14ac:dyDescent="0.25">
      <c r="A6" t="s">
        <v>26</v>
      </c>
      <c r="B6" s="13">
        <f>'Forecast'!$B$4</f>
      </c>
    </row>
    <row r="7" spans="1:2" x14ac:dyDescent="0.25">
      <c r="A7" t="s">
        <v>36</v>
      </c>
      <c r="B7" s="13">
        <f>'Forecast'!$N$15</f>
      </c>
    </row>
    <row r="8" spans="1:2" x14ac:dyDescent="0.25">
      <c r="A8" t="s">
        <v>49</v>
      </c>
      <c r="B8" s="13">
        <f>'Forecast'!$N$29</f>
      </c>
    </row>
    <row r="9" spans="1:2" x14ac:dyDescent="0.25">
      <c r="A9" t="s">
        <v>61</v>
      </c>
      <c r="B9" s="13">
        <f>'Forecast'!$N$37</f>
      </c>
    </row>
    <row r="10" spans="1:2" x14ac:dyDescent="0.25">
      <c r="A10" t="s">
        <v>65</v>
      </c>
      <c r="B10" s="13">
        <f>'Forecast'!$N$42</f>
      </c>
    </row>
    <row r="11" spans="1:2" x14ac:dyDescent="0.25">
      <c r="A11" t="s">
        <v>70</v>
      </c>
      <c r="B11" s="13">
        <f>'Forecast'!$N$48</f>
      </c>
    </row>
    <row r="12" spans="1:2" x14ac:dyDescent="0.25">
      <c r="A12" t="s">
        <v>78</v>
      </c>
      <c r="B12" s="13">
        <f>'Forecast'!$N$50</f>
      </c>
    </row>
    <row r="13" spans="1:2" x14ac:dyDescent="0.25">
      <c r="A13" t="s">
        <v>79</v>
      </c>
      <c r="B13" s="13">
        <f>'Forecast'!$M$51</f>
      </c>
    </row>
    <row r="14" spans="1:2" x14ac:dyDescent="0.25">
      <c r="A14" t="s">
        <v>80</v>
      </c>
      <c r="B14" s="13">
        <f>MIN('Forecast'!$B$51:$M$51)</f>
      </c>
    </row>
    <row r="15" spans="1:2" x14ac:dyDescent="0.25">
      <c r="A15" t="s">
        <v>81</v>
      </c>
      <c r="B15" s="20">
        <f>INDEX('Forecast'!$B$7:$M$7,MATCH(MIN('Forecast'!$B$51:$M$51),'Forecast'!$B$51:$M$51,0))</f>
      </c>
    </row>
    <row r="16" spans="1:2" x14ac:dyDescent="0.25">
      <c r="A16" t="s">
        <v>82</v>
      </c>
      <c r="B16" s="13">
        <f>MAX('Forecast'!$B$51:$M$51)</f>
      </c>
    </row>
    <row r="17" spans="1:2" x14ac:dyDescent="0.25">
      <c r="A17" t="s">
        <v>83</v>
      </c>
      <c r="B17" s="20">
        <f>INDEX('Forecast'!$B$7:$M$7,MATCH(MAX('Forecast'!$B$51:$M$51),'Forecast'!$B$51:$M$51,0))</f>
      </c>
    </row>
    <row r="18" spans="1:2" x14ac:dyDescent="0.25">
      <c r="A18" t="s">
        <v>84</v>
      </c>
      <c r="B18" s="21">
        <f>COUNTIF('Forecast'!$B$51:$M$51,"&lt;0")</f>
      </c>
    </row>
    <row r="19" spans="1:2" x14ac:dyDescent="0.25">
      <c r="A19" t="s">
        <v>85</v>
      </c>
      <c r="B19" s="21">
        <f>COUNTIF('Forecast'!$B$51:$M$51,"&lt;"&amp;'Forecast'!$B$5)</f>
      </c>
    </row>
  </sheetData>
  <conditionalFormatting sqref="B18:B19">
    <cfRule type="expression" dxfId="2" priority="1">
      <formula>B18&gt;0</formula>
    </cfRule>
  </conditionalFormatting>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Forecast</vt:lpstr>
      <vt:lpstr>Summary</vt:lpstr>
    </vt:vector>
  </TitlesOfParts>
  <Company>Accounter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Accounter</dc:creator>
  <dc:title>Free Cash Flow Forecast Template for South Africa</dc:title>
  <dc:subject/>
  <dc:description>Free Cash Flow Forecast Template for South Africa. https://accounter.co.za/templates/cash-flow-forecast</dc:description>
  <cp:keywords/>
  <cp:category/>
  <cp:lastModifiedBy>Accounter</cp:lastModifiedBy>
  <dcterms:created xsi:type="dcterms:W3CDTF">2026-10-09T00:00:00Z</dcterms:created>
  <dcterms:modified xsi:type="dcterms:W3CDTF">2026-10-09T00:00:00Z</dcterms:modified>
</cp:coreProperties>
</file>