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state="visible" r:id="rId4"/>
    <sheet sheetId="2" name="Clients" state="visible" r:id="rId5"/>
    <sheet sheetId="3" name="Time Log" state="visible" r:id="rId6"/>
    <sheet sheetId="4" name="Invoices" state="visible" r:id="rId7"/>
    <sheet sheetId="5" name="Client Summary" state="visible" r:id="rId8"/>
    <sheet sheetId="6" name="Monthly Summary" state="visible" r:id="rId9"/>
  </sheets>
  <calcPr calcId="171027" fullCalcOnLoad="1"/>
</workbook>
</file>

<file path=xl/sharedStrings.xml><?xml version="1.0" encoding="utf-8"?>
<sst xmlns="http://schemas.openxmlformats.org/spreadsheetml/2006/main" count="117" uniqueCount="92">
  <si>
    <t>Client billing tracker — how to use</t>
  </si>
  <si>
    <t>Free template by Accounter — accounter.co.za</t>
  </si>
  <si>
    <t>Track time, fees, invoices and payments for an accounting or bookkeeping practice. See work in progress (unbilled time), an age analysis of what clients owe, and how much each client earns you per hour.</t>
  </si>
  <si>
    <t>How to use this template</t>
  </si>
  <si>
    <t>On the Clients sheet, list each client with their fee basis (hourly, fixed monthly or project), monthly fee, hourly rate and payment terms.</t>
  </si>
  <si>
    <t>Log time on the Time Log sheet: date, client, staff member, work done and hours. The client's hourly rate fills in (overwrite it for a different rate) and the value calculates. Mark non-billable time "No".</t>
  </si>
  <si>
    <t>When you invoice, record it on the Invoices sheet and enter the invoice number against the time lines it covers, so they leave work in progress.</t>
  </si>
  <si>
    <t>Record payments against each invoice (amount and date). Outstanding amounts and their age (current, 30, 60, 90+ days) calculate.</t>
  </si>
  <si>
    <t>Review the Client Summary monthly: WIP to bill, amounts outstanding by age, and the effective hourly rate per client.</t>
  </si>
  <si>
    <t>Set a monthly collection target on the Monthly Summary sheet to track invoicing and collections against it.</t>
  </si>
  <si>
    <t>Colour key</t>
  </si>
  <si>
    <t>Orange-shaded cells are for your own figures. White cells calculate automatically, so avoid typing over them. Example figures are included so you can see how it works: replace or delete them.</t>
  </si>
  <si>
    <t>Good to know</t>
  </si>
  <si>
    <t>•</t>
  </si>
  <si>
    <t>Ageing is based on the invoice date: Current = up to 30 days, 30 days = 31–60, 60 days = 61–90, 90+ = older.</t>
  </si>
  <si>
    <t>Effective hourly rate = amount invoiced ÷ hours logged. Recovery % = amount invoiced ÷ value of time at standard rates.</t>
  </si>
  <si>
    <t>Works in Microsoft Excel, Google Sheets (File &gt; Import or open from Google Drive), LibreOffice Calc and Apple Numbers.</t>
  </si>
  <si>
    <t>More from Accounter</t>
  </si>
  <si>
    <t>About this template and FAQs: https://accounter.co.za/templates/client-billing-tracker</t>
  </si>
  <si>
    <t>More free templates: https://accounter.co.za/templates</t>
  </si>
  <si>
    <t>Free South African tax and business calculators: https://accounter.co.za/calculators</t>
  </si>
  <si>
    <t>Accounter — cloud accounting for South African businesses: https://accounter.co.za</t>
  </si>
  <si>
    <t>Disclaimer: this template is provided for practical and informational purposes only and is not tax, legal or financial advice. Tax rates and rules change; check figures against SARS and consult a qualified accountant or tax practitioner for advice on your situation.</t>
  </si>
  <si>
    <t>Clients and fee schedules</t>
  </si>
  <si>
    <t>Client</t>
  </si>
  <si>
    <t>Contact person</t>
  </si>
  <si>
    <t>Email</t>
  </si>
  <si>
    <t>Phone</t>
  </si>
  <si>
    <t>Services</t>
  </si>
  <si>
    <t>Fee basis</t>
  </si>
  <si>
    <t>Fixed monthly fee</t>
  </si>
  <si>
    <t>Hourly rate</t>
  </si>
  <si>
    <t>Payment terms (days)</t>
  </si>
  <si>
    <t>Example: Khumalo Plumbing (Pty) Ltd</t>
  </si>
  <si>
    <t>T. Khumalo</t>
  </si>
  <si>
    <t>accounts@example.co.za</t>
  </si>
  <si>
    <t>011 000 0000</t>
  </si>
  <si>
    <t>Monthly bookkeeping, payroll, VAT</t>
  </si>
  <si>
    <t>Fixed monthly</t>
  </si>
  <si>
    <t>Example: Smith Family Trust</t>
  </si>
  <si>
    <t>J. Smith</t>
  </si>
  <si>
    <t>trustee@example.co.za</t>
  </si>
  <si>
    <t>021 000 0000</t>
  </si>
  <si>
    <t>Trust tax return, AFS</t>
  </si>
  <si>
    <t>Project</t>
  </si>
  <si>
    <t>Time log</t>
  </si>
  <si>
    <t>Date</t>
  </si>
  <si>
    <t>Staff member</t>
  </si>
  <si>
    <t>Work done</t>
  </si>
  <si>
    <t>Hours</t>
  </si>
  <si>
    <t>Rate</t>
  </si>
  <si>
    <t>Value</t>
  </si>
  <si>
    <t>Billable?</t>
  </si>
  <si>
    <t>Invoice no. (blank = WIP)</t>
  </si>
  <si>
    <t>Partner</t>
  </si>
  <si>
    <t>Example: February bookkeeping and VAT201</t>
  </si>
  <si>
    <t>Yes</t>
  </si>
  <si>
    <t>INV-0001</t>
  </si>
  <si>
    <t>Clerk</t>
  </si>
  <si>
    <t>Example: March payroll and EMP201</t>
  </si>
  <si>
    <t>Example: trust tax return working papers</t>
  </si>
  <si>
    <t>Example: phone call — query on distributions</t>
  </si>
  <si>
    <t>No</t>
  </si>
  <si>
    <t>Invoices and payments</t>
  </si>
  <si>
    <t>Invoice no.</t>
  </si>
  <si>
    <t>Invoice date</t>
  </si>
  <si>
    <t>Amount (incl. VAT)</t>
  </si>
  <si>
    <t>Due date</t>
  </si>
  <si>
    <t>Amount paid</t>
  </si>
  <si>
    <t>Date paid</t>
  </si>
  <si>
    <t>Outstanding</t>
  </si>
  <si>
    <t>Age (days)</t>
  </si>
  <si>
    <t>Age bucket</t>
  </si>
  <si>
    <t>INV-0002</t>
  </si>
  <si>
    <t>Client summary: WIP, age analysis and profitability</t>
  </si>
  <si>
    <t>Value of time</t>
  </si>
  <si>
    <t>WIP (unbilled)</t>
  </si>
  <si>
    <t>Invoiced</t>
  </si>
  <si>
    <t>Collected</t>
  </si>
  <si>
    <t>Current</t>
  </si>
  <si>
    <t>30 days</t>
  </si>
  <si>
    <t>60 days</t>
  </si>
  <si>
    <t>90+ days</t>
  </si>
  <si>
    <t>Effective rate / hour</t>
  </si>
  <si>
    <t>Recovery %</t>
  </si>
  <si>
    <t>Total</t>
  </si>
  <si>
    <t>Monthly billing and collections</t>
  </si>
  <si>
    <t>First month</t>
  </si>
  <si>
    <t>Month</t>
  </si>
  <si>
    <t>Collection target</t>
  </si>
  <si>
    <t>% of target</t>
  </si>
  <si>
    <t>Hours logged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</si>
</sst>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R&quot;#,##0.00;[Red]-&quot;R&quot;#,##0.00"/>
    <numFmt numFmtId="165" formatCode="dd mmm yyyy"/>
    <numFmt numFmtId="166" formatCode="0.0%"/>
    <numFmt numFmtId="167" formatCode="mmm yyyy"/>
  </numFmts>
  <fonts count="9" x14ac:knownFonts="1">
    <font>
      <color theme="1"/>
      <family val="2"/>
      <scheme val="minor"/>
      <sz val="11"/>
      <name val="Calibri"/>
    </font>
    <font>
      <b/>
      <color rgb="FF0D333F"/>
      <sz val="16"/>
    </font>
    <font>
      <u/>
      <color rgb="FFFF860B"/>
      <sz val="9"/>
    </font>
    <font>
      <b/>
      <color rgb="FF0D333F"/>
      <sz val="12"/>
    </font>
    <font>
      <b/>
      <color rgb="FFFF860B"/>
    </font>
    <font>
      <u/>
      <color rgb="FFFF860B"/>
    </font>
    <font>
      <i/>
      <color rgb="FF666666"/>
      <sz val="9"/>
    </font>
    <font>
      <b/>
      <color rgb="FFFFFFFF"/>
    </font>
    <font>
      <b/>
      <color rgb="FF0D333F"/>
    </font>
  </fonts>
  <fills count="5">
    <fill>
      <patternFill patternType="none"/>
    </fill>
    <fill>
      <patternFill patternType="gray125"/>
    </fill>
    <fill>
      <patternFill patternType="solid">
        <fgColor rgb="FFFFF4E8"/>
      </patternFill>
    </fill>
    <fill>
      <patternFill patternType="solid">
        <fgColor rgb="FF0D333F"/>
      </patternFill>
    </fill>
    <fill>
      <patternFill patternType="solid">
        <fgColor rgb="FFF5F5F5"/>
      </patternFill>
    </fill>
  </fills>
  <borders count="3">
    <border>
      <left/>
      <right/>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medium">
        <color rgb="FF0D333F"/>
      </top>
      <bottom style="thin">
        <color rgb="FFDDDDDD"/>
      </bottom>
      <diagonal/>
    </border>
  </borders>
  <cellStyleXfs count="1">
    <xf numFmtId="0" fontId="0" fillId="0" borderId="0"/>
  </cellStyleXfs>
  <cellXfs count="26">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xf>
    <xf numFmtId="0" fontId="0" fillId="2" borderId="1" xfId="0" applyFill="1" applyBorder="1"/>
    <xf numFmtId="0" fontId="5" fillId="0" borderId="0" xfId="0" applyFont="1"/>
    <xf numFmtId="0" fontId="6" fillId="0" borderId="0" xfId="0" applyFont="1" applyAlignment="1">
      <alignment vertical="top" wrapText="1"/>
    </xf>
    <xf numFmtId="0" fontId="7" fillId="3" borderId="1" xfId="0" applyFont="1" applyFill="1" applyBorder="1" applyAlignment="1">
      <alignment vertical="center" wrapText="1"/>
    </xf>
    <xf numFmtId="164" fontId="0" fillId="2" borderId="1" xfId="0" applyNumberFormat="1" applyFill="1" applyBorder="1"/>
    <xf numFmtId="1" fontId="0" fillId="2" borderId="1" xfId="0" applyNumberFormat="1" applyFill="1" applyBorder="1"/>
    <xf numFmtId="165" fontId="0" fillId="2" borderId="1" xfId="0" applyNumberFormat="1" applyFill="1" applyBorder="1"/>
    <xf numFmtId="2" fontId="0" fillId="2" borderId="1" xfId="0" applyNumberFormat="1" applyFill="1" applyBorder="1"/>
    <xf numFmtId="164" fontId="0" fillId="0" borderId="1" xfId="0" applyNumberFormat="1" applyBorder="1"/>
    <xf numFmtId="165" fontId="0" fillId="0" borderId="1" xfId="0" applyNumberFormat="1" applyBorder="1"/>
    <xf numFmtId="1" fontId="0" fillId="0" borderId="1" xfId="0" applyNumberFormat="1" applyBorder="1"/>
    <xf numFmtId="0" fontId="0" fillId="0" borderId="1" xfId="0" applyBorder="1"/>
    <xf numFmtId="2" fontId="0" fillId="0" borderId="1" xfId="0" applyNumberFormat="1" applyBorder="1"/>
    <xf numFmtId="166" fontId="0" fillId="0" borderId="1" xfId="0" applyNumberFormat="1" applyBorder="1"/>
    <xf numFmtId="0" fontId="8" fillId="4" borderId="2" xfId="0" applyFont="1" applyFill="1" applyBorder="1"/>
    <xf numFmtId="2" fontId="8" fillId="4" borderId="2" xfId="0" applyNumberFormat="1" applyFont="1" applyFill="1" applyBorder="1"/>
    <xf numFmtId="164" fontId="8" fillId="4" borderId="2" xfId="0" applyNumberFormat="1" applyFont="1" applyFill="1" applyBorder="1"/>
    <xf numFmtId="167" fontId="0" fillId="2" borderId="1" xfId="0" applyNumberFormat="1" applyFill="1" applyBorder="1"/>
    <xf numFmtId="167" fontId="0" fillId="0" borderId="1" xfId="0" applyNumberFormat="1" applyBorder="1"/>
    <xf numFmtId="166" fontId="8" fillId="4" borderId="2" xfId="0" applyNumberFormat="1" applyFont="1" applyFill="1" applyBorder="1"/>
  </cellXfs>
  <cellStyles count="1">
    <cellStyle name="Normal" xfId="0" builtinId="0"/>
  </cellStyles>
  <dxfs count="2">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ccounter.co.za" TargetMode="External"/><Relationship Id="rId2" Type="http://schemas.openxmlformats.org/officeDocument/2006/relationships/hyperlink" Target="https://accounter.co.za/templates/client-billing-tracker" TargetMode="External"/><Relationship Id="rId3" Type="http://schemas.openxmlformats.org/officeDocument/2006/relationships/hyperlink" Target="https://accounter.co.za/templates" TargetMode="External"/><Relationship Id="rId4" Type="http://schemas.openxmlformats.org/officeDocument/2006/relationships/hyperlink" Target="https://accounter.co.za/calculators" TargetMode="External"/><Relationship Id="rId5" Type="http://schemas.openxmlformats.org/officeDocument/2006/relationships/hyperlink" Target="https://accounter.co.z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ccounter.co.z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ccounter.co.za"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ccounter.co.za"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accounter.co.za"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accounter.co.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8"/>
  <sheetFormatPr defaultRowHeight="15" outlineLevelRow="0" outlineLevelCol="0" x14ac:dyDescent="55"/>
  <cols>
    <col min="1" max="1" width="5" customWidth="1"/>
    <col min="2" max="2" width="100" customWidth="1"/>
  </cols>
  <sheetData>
    <row r="1" ht="24" customHeight="1" spans="1:1" x14ac:dyDescent="0.25">
      <c r="A1" s="1" t="s">
        <v>0</v>
      </c>
    </row>
    <row r="2" spans="1:1" x14ac:dyDescent="0.25">
      <c r="A2" s="2" t="s">
        <v>1</v>
      </c>
    </row>
    <row r="4" ht="30" customHeight="1" spans="2:2" x14ac:dyDescent="0.25">
      <c r="B4" s="3" t="s">
        <v>2</v>
      </c>
    </row>
    <row r="6" ht="15" customHeight="1" spans="2:2" x14ac:dyDescent="0.25">
      <c r="B6" s="4" t="s">
        <v>3</v>
      </c>
    </row>
    <row r="7" ht="30" customHeight="1" spans="1:2" x14ac:dyDescent="0.25">
      <c r="A7" s="5">
        <v>1</v>
      </c>
      <c r="B7" s="3" t="s">
        <v>4</v>
      </c>
    </row>
    <row r="8" ht="30" customHeight="1" spans="1:2" x14ac:dyDescent="0.25">
      <c r="A8" s="5">
        <v>2</v>
      </c>
      <c r="B8" s="3" t="s">
        <v>5</v>
      </c>
    </row>
    <row r="9" ht="30" customHeight="1" spans="1:2" x14ac:dyDescent="0.25">
      <c r="A9" s="5">
        <v>3</v>
      </c>
      <c r="B9" s="3" t="s">
        <v>6</v>
      </c>
    </row>
    <row r="10" ht="30" customHeight="1" spans="1:2" x14ac:dyDescent="0.25">
      <c r="A10" s="5">
        <v>4</v>
      </c>
      <c r="B10" s="3" t="s">
        <v>7</v>
      </c>
    </row>
    <row r="11" ht="30" customHeight="1" spans="1:2" x14ac:dyDescent="0.25">
      <c r="A11" s="5">
        <v>5</v>
      </c>
      <c r="B11" s="3" t="s">
        <v>8</v>
      </c>
    </row>
    <row r="12" ht="30" customHeight="1" spans="1:2" x14ac:dyDescent="0.25">
      <c r="A12" s="5">
        <v>6</v>
      </c>
      <c r="B12" s="3" t="s">
        <v>9</v>
      </c>
    </row>
    <row r="14" ht="15" customHeight="1" spans="2:2" x14ac:dyDescent="0.25">
      <c r="B14" s="4" t="s">
        <v>10</v>
      </c>
    </row>
    <row r="15" ht="30" customHeight="1" spans="1:2" x14ac:dyDescent="0.25">
      <c r="A15" s="6"/>
      <c r="B15" s="3" t="s">
        <v>11</v>
      </c>
    </row>
    <row r="17" ht="15" customHeight="1" spans="2:2" x14ac:dyDescent="0.25">
      <c r="B17" s="4" t="s">
        <v>12</v>
      </c>
    </row>
    <row r="18" ht="30" customHeight="1" spans="1:2" x14ac:dyDescent="0.25">
      <c r="A18" t="s">
        <v>13</v>
      </c>
      <c r="B18" s="3" t="s">
        <v>14</v>
      </c>
    </row>
    <row r="19" ht="30" customHeight="1" spans="1:2" x14ac:dyDescent="0.25">
      <c r="A19" t="s">
        <v>13</v>
      </c>
      <c r="B19" s="3" t="s">
        <v>15</v>
      </c>
    </row>
    <row r="20" ht="30" customHeight="1" spans="2:2" x14ac:dyDescent="0.25">
      <c r="B20" s="3" t="s">
        <v>16</v>
      </c>
    </row>
    <row r="22" ht="15" customHeight="1" spans="2:2" x14ac:dyDescent="0.25">
      <c r="B22" s="4" t="s">
        <v>17</v>
      </c>
    </row>
    <row r="23" spans="2:2" x14ac:dyDescent="0.25">
      <c r="B23" s="7" t="s">
        <v>18</v>
      </c>
    </row>
    <row r="24" spans="2:2" x14ac:dyDescent="0.25">
      <c r="B24" s="7" t="s">
        <v>19</v>
      </c>
    </row>
    <row r="25" spans="2:2" x14ac:dyDescent="0.25">
      <c r="B25" s="7" t="s">
        <v>20</v>
      </c>
    </row>
    <row r="26" spans="2:2" x14ac:dyDescent="0.25">
      <c r="B26" s="7" t="s">
        <v>21</v>
      </c>
    </row>
    <row r="28" ht="45" customHeight="1" spans="2:2" x14ac:dyDescent="0.25">
      <c r="B28" s="8" t="s">
        <v>22</v>
      </c>
    </row>
  </sheetData>
  <hyperlinks>
    <hyperlink ref="A2" r:id="rId1"/>
    <hyperlink ref="B23" r:id="rId2"/>
    <hyperlink ref="B24" r:id="rId3"/>
    <hyperlink ref="B25" r:id="rId4"/>
    <hyperlink ref="B26" r:id="rId5"/>
  </hyperlinks>
  <pageMargins left="0.7" right="0.7" top="0.75" bottom="0.75" header="0.3" footer="0.3"/>
  <pageSetup paperSize="9" orientation="portrait" horizontalDpi="4294967295" verticalDpi="4294967295" scale="100" fitToWidth="1" fitToHeight="0"/>
  <headerFooter>
    <oddFooter>&amp;LFree template by Accounter — accounter.co.za&amp;RPage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4"/>
  <sheetViews>
    <sheetView workbookViewId="0">
      <pane xSplit="1" ySplit="4" topLeftCell="B5" activePane="bottomRight" state="frozen"/>
      <selection pane="bottomRight"/>
    </sheetView>
  </sheetViews>
  <sheetFormatPr defaultRowHeight="15" outlineLevelRow="0" outlineLevelCol="0" x14ac:dyDescent="55"/>
  <cols>
    <col min="1" max="1" width="30" customWidth="1"/>
    <col min="2" max="2" width="22" customWidth="1"/>
    <col min="3" max="3" width="28" customWidth="1"/>
    <col min="4" max="4" width="15" customWidth="1"/>
    <col min="5" max="5" width="32" customWidth="1"/>
    <col min="6" max="7" width="16" customWidth="1"/>
    <col min="8" max="9" width="14" customWidth="1"/>
  </cols>
  <sheetData>
    <row r="1" ht="24" customHeight="1" spans="1:1" x14ac:dyDescent="0.25">
      <c r="A1" s="1" t="s">
        <v>23</v>
      </c>
    </row>
    <row r="2" spans="1:1" x14ac:dyDescent="0.25">
      <c r="A2" s="2" t="s">
        <v>1</v>
      </c>
    </row>
    <row r="4" ht="30" customHeight="1" spans="1:9" x14ac:dyDescent="0.25">
      <c r="A4" s="9" t="s">
        <v>24</v>
      </c>
      <c r="B4" s="9" t="s">
        <v>25</v>
      </c>
      <c r="C4" s="9" t="s">
        <v>26</v>
      </c>
      <c r="D4" s="9" t="s">
        <v>27</v>
      </c>
      <c r="E4" s="9" t="s">
        <v>28</v>
      </c>
      <c r="F4" s="9" t="s">
        <v>29</v>
      </c>
      <c r="G4" s="9" t="s">
        <v>30</v>
      </c>
      <c r="H4" s="9" t="s">
        <v>31</v>
      </c>
      <c r="I4" s="9" t="s">
        <v>32</v>
      </c>
    </row>
    <row r="5" spans="1:9" x14ac:dyDescent="0.25">
      <c r="A5" s="6" t="s">
        <v>33</v>
      </c>
      <c r="B5" s="6" t="s">
        <v>34</v>
      </c>
      <c r="C5" s="6" t="s">
        <v>35</v>
      </c>
      <c r="D5" s="6" t="s">
        <v>36</v>
      </c>
      <c r="E5" s="6" t="s">
        <v>37</v>
      </c>
      <c r="F5" s="6" t="s">
        <v>38</v>
      </c>
      <c r="G5" s="10">
        <v>4500</v>
      </c>
      <c r="H5" s="10">
        <v>650</v>
      </c>
      <c r="I5" s="11">
        <v>30</v>
      </c>
    </row>
    <row r="6" spans="1:9" x14ac:dyDescent="0.25">
      <c r="A6" s="6" t="s">
        <v>39</v>
      </c>
      <c r="B6" s="6" t="s">
        <v>40</v>
      </c>
      <c r="C6" s="6" t="s">
        <v>41</v>
      </c>
      <c r="D6" s="6" t="s">
        <v>42</v>
      </c>
      <c r="E6" s="6" t="s">
        <v>43</v>
      </c>
      <c r="F6" s="6" t="s">
        <v>44</v>
      </c>
      <c r="G6" s="10"/>
      <c r="H6" s="10">
        <v>950</v>
      </c>
      <c r="I6" s="11">
        <v>14</v>
      </c>
    </row>
    <row r="7" spans="1:9" x14ac:dyDescent="0.25">
      <c r="A7" s="6"/>
      <c r="B7" s="6"/>
      <c r="C7" s="6"/>
      <c r="D7" s="6"/>
      <c r="E7" s="6"/>
      <c r="F7" s="6"/>
      <c r="G7" s="10"/>
      <c r="H7" s="10"/>
      <c r="I7" s="11"/>
    </row>
    <row r="8" spans="1:9" x14ac:dyDescent="0.25">
      <c r="A8" s="6"/>
      <c r="B8" s="6"/>
      <c r="C8" s="6"/>
      <c r="D8" s="6"/>
      <c r="E8" s="6"/>
      <c r="F8" s="6"/>
      <c r="G8" s="10"/>
      <c r="H8" s="10"/>
      <c r="I8" s="11"/>
    </row>
    <row r="9" spans="1:9" x14ac:dyDescent="0.25">
      <c r="A9" s="6"/>
      <c r="B9" s="6"/>
      <c r="C9" s="6"/>
      <c r="D9" s="6"/>
      <c r="E9" s="6"/>
      <c r="F9" s="6"/>
      <c r="G9" s="10"/>
      <c r="H9" s="10"/>
      <c r="I9" s="11"/>
    </row>
    <row r="10" spans="1:9" x14ac:dyDescent="0.25">
      <c r="A10" s="6"/>
      <c r="B10" s="6"/>
      <c r="C10" s="6"/>
      <c r="D10" s="6"/>
      <c r="E10" s="6"/>
      <c r="F10" s="6"/>
      <c r="G10" s="10"/>
      <c r="H10" s="10"/>
      <c r="I10" s="11"/>
    </row>
    <row r="11" spans="1:9" x14ac:dyDescent="0.25">
      <c r="A11" s="6"/>
      <c r="B11" s="6"/>
      <c r="C11" s="6"/>
      <c r="D11" s="6"/>
      <c r="E11" s="6"/>
      <c r="F11" s="6"/>
      <c r="G11" s="10"/>
      <c r="H11" s="10"/>
      <c r="I11" s="11"/>
    </row>
    <row r="12" spans="1:9" x14ac:dyDescent="0.25">
      <c r="A12" s="6"/>
      <c r="B12" s="6"/>
      <c r="C12" s="6"/>
      <c r="D12" s="6"/>
      <c r="E12" s="6"/>
      <c r="F12" s="6"/>
      <c r="G12" s="10"/>
      <c r="H12" s="10"/>
      <c r="I12" s="11"/>
    </row>
    <row r="13" spans="1:9" x14ac:dyDescent="0.25">
      <c r="A13" s="6"/>
      <c r="B13" s="6"/>
      <c r="C13" s="6"/>
      <c r="D13" s="6"/>
      <c r="E13" s="6"/>
      <c r="F13" s="6"/>
      <c r="G13" s="10"/>
      <c r="H13" s="10"/>
      <c r="I13" s="11"/>
    </row>
    <row r="14" spans="1:9" x14ac:dyDescent="0.25">
      <c r="A14" s="6"/>
      <c r="B14" s="6"/>
      <c r="C14" s="6"/>
      <c r="D14" s="6"/>
      <c r="E14" s="6"/>
      <c r="F14" s="6"/>
      <c r="G14" s="10"/>
      <c r="H14" s="10"/>
      <c r="I14" s="11"/>
    </row>
    <row r="15" spans="1:9" x14ac:dyDescent="0.25">
      <c r="A15" s="6"/>
      <c r="B15" s="6"/>
      <c r="C15" s="6"/>
      <c r="D15" s="6"/>
      <c r="E15" s="6"/>
      <c r="F15" s="6"/>
      <c r="G15" s="10"/>
      <c r="H15" s="10"/>
      <c r="I15" s="11"/>
    </row>
    <row r="16" spans="1:9" x14ac:dyDescent="0.25">
      <c r="A16" s="6"/>
      <c r="B16" s="6"/>
      <c r="C16" s="6"/>
      <c r="D16" s="6"/>
      <c r="E16" s="6"/>
      <c r="F16" s="6"/>
      <c r="G16" s="10"/>
      <c r="H16" s="10"/>
      <c r="I16" s="11"/>
    </row>
    <row r="17" spans="1:9" x14ac:dyDescent="0.25">
      <c r="A17" s="6"/>
      <c r="B17" s="6"/>
      <c r="C17" s="6"/>
      <c r="D17" s="6"/>
      <c r="E17" s="6"/>
      <c r="F17" s="6"/>
      <c r="G17" s="10"/>
      <c r="H17" s="10"/>
      <c r="I17" s="11"/>
    </row>
    <row r="18" spans="1:9" x14ac:dyDescent="0.25">
      <c r="A18" s="6"/>
      <c r="B18" s="6"/>
      <c r="C18" s="6"/>
      <c r="D18" s="6"/>
      <c r="E18" s="6"/>
      <c r="F18" s="6"/>
      <c r="G18" s="10"/>
      <c r="H18" s="10"/>
      <c r="I18" s="11"/>
    </row>
    <row r="19" spans="1:9" x14ac:dyDescent="0.25">
      <c r="A19" s="6"/>
      <c r="B19" s="6"/>
      <c r="C19" s="6"/>
      <c r="D19" s="6"/>
      <c r="E19" s="6"/>
      <c r="F19" s="6"/>
      <c r="G19" s="10"/>
      <c r="H19" s="10"/>
      <c r="I19" s="11"/>
    </row>
    <row r="20" spans="1:9" x14ac:dyDescent="0.25">
      <c r="A20" s="6"/>
      <c r="B20" s="6"/>
      <c r="C20" s="6"/>
      <c r="D20" s="6"/>
      <c r="E20" s="6"/>
      <c r="F20" s="6"/>
      <c r="G20" s="10"/>
      <c r="H20" s="10"/>
      <c r="I20" s="11"/>
    </row>
    <row r="21" spans="1:9" x14ac:dyDescent="0.25">
      <c r="A21" s="6"/>
      <c r="B21" s="6"/>
      <c r="C21" s="6"/>
      <c r="D21" s="6"/>
      <c r="E21" s="6"/>
      <c r="F21" s="6"/>
      <c r="G21" s="10"/>
      <c r="H21" s="10"/>
      <c r="I21" s="11"/>
    </row>
    <row r="22" spans="1:9" x14ac:dyDescent="0.25">
      <c r="A22" s="6"/>
      <c r="B22" s="6"/>
      <c r="C22" s="6"/>
      <c r="D22" s="6"/>
      <c r="E22" s="6"/>
      <c r="F22" s="6"/>
      <c r="G22" s="10"/>
      <c r="H22" s="10"/>
      <c r="I22" s="11"/>
    </row>
    <row r="23" spans="1:9" x14ac:dyDescent="0.25">
      <c r="A23" s="6"/>
      <c r="B23" s="6"/>
      <c r="C23" s="6"/>
      <c r="D23" s="6"/>
      <c r="E23" s="6"/>
      <c r="F23" s="6"/>
      <c r="G23" s="10"/>
      <c r="H23" s="10"/>
      <c r="I23" s="11"/>
    </row>
    <row r="24" spans="1:9" x14ac:dyDescent="0.25">
      <c r="A24" s="6"/>
      <c r="B24" s="6"/>
      <c r="C24" s="6"/>
      <c r="D24" s="6"/>
      <c r="E24" s="6"/>
      <c r="F24" s="6"/>
      <c r="G24" s="10"/>
      <c r="H24" s="10"/>
      <c r="I24" s="11"/>
    </row>
    <row r="25" spans="1:9" x14ac:dyDescent="0.25">
      <c r="A25" s="6"/>
      <c r="B25" s="6"/>
      <c r="C25" s="6"/>
      <c r="D25" s="6"/>
      <c r="E25" s="6"/>
      <c r="F25" s="6"/>
      <c r="G25" s="10"/>
      <c r="H25" s="10"/>
      <c r="I25" s="11"/>
    </row>
    <row r="26" spans="1:9" x14ac:dyDescent="0.25">
      <c r="A26" s="6"/>
      <c r="B26" s="6"/>
      <c r="C26" s="6"/>
      <c r="D26" s="6"/>
      <c r="E26" s="6"/>
      <c r="F26" s="6"/>
      <c r="G26" s="10"/>
      <c r="H26" s="10"/>
      <c r="I26" s="11"/>
    </row>
    <row r="27" spans="1:9" x14ac:dyDescent="0.25">
      <c r="A27" s="6"/>
      <c r="B27" s="6"/>
      <c r="C27" s="6"/>
      <c r="D27" s="6"/>
      <c r="E27" s="6"/>
      <c r="F27" s="6"/>
      <c r="G27" s="10"/>
      <c r="H27" s="10"/>
      <c r="I27" s="11"/>
    </row>
    <row r="28" spans="1:9" x14ac:dyDescent="0.25">
      <c r="A28" s="6"/>
      <c r="B28" s="6"/>
      <c r="C28" s="6"/>
      <c r="D28" s="6"/>
      <c r="E28" s="6"/>
      <c r="F28" s="6"/>
      <c r="G28" s="10"/>
      <c r="H28" s="10"/>
      <c r="I28" s="11"/>
    </row>
    <row r="29" spans="1:9" x14ac:dyDescent="0.25">
      <c r="A29" s="6"/>
      <c r="B29" s="6"/>
      <c r="C29" s="6"/>
      <c r="D29" s="6"/>
      <c r="E29" s="6"/>
      <c r="F29" s="6"/>
      <c r="G29" s="10"/>
      <c r="H29" s="10"/>
      <c r="I29" s="11"/>
    </row>
    <row r="30" spans="1:9" x14ac:dyDescent="0.25">
      <c r="A30" s="6"/>
      <c r="B30" s="6"/>
      <c r="C30" s="6"/>
      <c r="D30" s="6"/>
      <c r="E30" s="6"/>
      <c r="F30" s="6"/>
      <c r="G30" s="10"/>
      <c r="H30" s="10"/>
      <c r="I30" s="11"/>
    </row>
    <row r="31" spans="1:9" x14ac:dyDescent="0.25">
      <c r="A31" s="6"/>
      <c r="B31" s="6"/>
      <c r="C31" s="6"/>
      <c r="D31" s="6"/>
      <c r="E31" s="6"/>
      <c r="F31" s="6"/>
      <c r="G31" s="10"/>
      <c r="H31" s="10"/>
      <c r="I31" s="11"/>
    </row>
    <row r="32" spans="1:9" x14ac:dyDescent="0.25">
      <c r="A32" s="6"/>
      <c r="B32" s="6"/>
      <c r="C32" s="6"/>
      <c r="D32" s="6"/>
      <c r="E32" s="6"/>
      <c r="F32" s="6"/>
      <c r="G32" s="10"/>
      <c r="H32" s="10"/>
      <c r="I32" s="11"/>
    </row>
    <row r="33" spans="1:9" x14ac:dyDescent="0.25">
      <c r="A33" s="6"/>
      <c r="B33" s="6"/>
      <c r="C33" s="6"/>
      <c r="D33" s="6"/>
      <c r="E33" s="6"/>
      <c r="F33" s="6"/>
      <c r="G33" s="10"/>
      <c r="H33" s="10"/>
      <c r="I33" s="11"/>
    </row>
    <row r="34" spans="1:9" x14ac:dyDescent="0.25">
      <c r="A34" s="6"/>
      <c r="B34" s="6"/>
      <c r="C34" s="6"/>
      <c r="D34" s="6"/>
      <c r="E34" s="6"/>
      <c r="F34" s="6"/>
      <c r="G34" s="10"/>
      <c r="H34" s="10"/>
      <c r="I34" s="11"/>
    </row>
    <row r="35" spans="1:9" x14ac:dyDescent="0.25">
      <c r="A35" s="6"/>
      <c r="B35" s="6"/>
      <c r="C35" s="6"/>
      <c r="D35" s="6"/>
      <c r="E35" s="6"/>
      <c r="F35" s="6"/>
      <c r="G35" s="10"/>
      <c r="H35" s="10"/>
      <c r="I35" s="11"/>
    </row>
    <row r="36" spans="1:9" x14ac:dyDescent="0.25">
      <c r="A36" s="6"/>
      <c r="B36" s="6"/>
      <c r="C36" s="6"/>
      <c r="D36" s="6"/>
      <c r="E36" s="6"/>
      <c r="F36" s="6"/>
      <c r="G36" s="10"/>
      <c r="H36" s="10"/>
      <c r="I36" s="11"/>
    </row>
    <row r="37" spans="1:9" x14ac:dyDescent="0.25">
      <c r="A37" s="6"/>
      <c r="B37" s="6"/>
      <c r="C37" s="6"/>
      <c r="D37" s="6"/>
      <c r="E37" s="6"/>
      <c r="F37" s="6"/>
      <c r="G37" s="10"/>
      <c r="H37" s="10"/>
      <c r="I37" s="11"/>
    </row>
    <row r="38" spans="1:9" x14ac:dyDescent="0.25">
      <c r="A38" s="6"/>
      <c r="B38" s="6"/>
      <c r="C38" s="6"/>
      <c r="D38" s="6"/>
      <c r="E38" s="6"/>
      <c r="F38" s="6"/>
      <c r="G38" s="10"/>
      <c r="H38" s="10"/>
      <c r="I38" s="11"/>
    </row>
    <row r="39" spans="1:9" x14ac:dyDescent="0.25">
      <c r="A39" s="6"/>
      <c r="B39" s="6"/>
      <c r="C39" s="6"/>
      <c r="D39" s="6"/>
      <c r="E39" s="6"/>
      <c r="F39" s="6"/>
      <c r="G39" s="10"/>
      <c r="H39" s="10"/>
      <c r="I39" s="11"/>
    </row>
    <row r="40" spans="1:9" x14ac:dyDescent="0.25">
      <c r="A40" s="6"/>
      <c r="B40" s="6"/>
      <c r="C40" s="6"/>
      <c r="D40" s="6"/>
      <c r="E40" s="6"/>
      <c r="F40" s="6"/>
      <c r="G40" s="10"/>
      <c r="H40" s="10"/>
      <c r="I40" s="11"/>
    </row>
    <row r="41" spans="1:9" x14ac:dyDescent="0.25">
      <c r="A41" s="6"/>
      <c r="B41" s="6"/>
      <c r="C41" s="6"/>
      <c r="D41" s="6"/>
      <c r="E41" s="6"/>
      <c r="F41" s="6"/>
      <c r="G41" s="10"/>
      <c r="H41" s="10"/>
      <c r="I41" s="11"/>
    </row>
    <row r="42" spans="1:9" x14ac:dyDescent="0.25">
      <c r="A42" s="6"/>
      <c r="B42" s="6"/>
      <c r="C42" s="6"/>
      <c r="D42" s="6"/>
      <c r="E42" s="6"/>
      <c r="F42" s="6"/>
      <c r="G42" s="10"/>
      <c r="H42" s="10"/>
      <c r="I42" s="11"/>
    </row>
    <row r="43" spans="1:9" x14ac:dyDescent="0.25">
      <c r="A43" s="6"/>
      <c r="B43" s="6"/>
      <c r="C43" s="6"/>
      <c r="D43" s="6"/>
      <c r="E43" s="6"/>
      <c r="F43" s="6"/>
      <c r="G43" s="10"/>
      <c r="H43" s="10"/>
      <c r="I43" s="11"/>
    </row>
    <row r="44" spans="1:9" x14ac:dyDescent="0.25">
      <c r="A44" s="6"/>
      <c r="B44" s="6"/>
      <c r="C44" s="6"/>
      <c r="D44" s="6"/>
      <c r="E44" s="6"/>
      <c r="F44" s="6"/>
      <c r="G44" s="10"/>
      <c r="H44" s="10"/>
      <c r="I44" s="11"/>
    </row>
    <row r="45" spans="1:9" x14ac:dyDescent="0.25">
      <c r="A45" s="6"/>
      <c r="B45" s="6"/>
      <c r="C45" s="6"/>
      <c r="D45" s="6"/>
      <c r="E45" s="6"/>
      <c r="F45" s="6"/>
      <c r="G45" s="10"/>
      <c r="H45" s="10"/>
      <c r="I45" s="11"/>
    </row>
    <row r="46" spans="1:9" x14ac:dyDescent="0.25">
      <c r="A46" s="6"/>
      <c r="B46" s="6"/>
      <c r="C46" s="6"/>
      <c r="D46" s="6"/>
      <c r="E46" s="6"/>
      <c r="F46" s="6"/>
      <c r="G46" s="10"/>
      <c r="H46" s="10"/>
      <c r="I46" s="11"/>
    </row>
    <row r="47" spans="1:9" x14ac:dyDescent="0.25">
      <c r="A47" s="6"/>
      <c r="B47" s="6"/>
      <c r="C47" s="6"/>
      <c r="D47" s="6"/>
      <c r="E47" s="6"/>
      <c r="F47" s="6"/>
      <c r="G47" s="10"/>
      <c r="H47" s="10"/>
      <c r="I47" s="11"/>
    </row>
    <row r="48" spans="1:9" x14ac:dyDescent="0.25">
      <c r="A48" s="6"/>
      <c r="B48" s="6"/>
      <c r="C48" s="6"/>
      <c r="D48" s="6"/>
      <c r="E48" s="6"/>
      <c r="F48" s="6"/>
      <c r="G48" s="10"/>
      <c r="H48" s="10"/>
      <c r="I48" s="11"/>
    </row>
    <row r="49" spans="1:9" x14ac:dyDescent="0.25">
      <c r="A49" s="6"/>
      <c r="B49" s="6"/>
      <c r="C49" s="6"/>
      <c r="D49" s="6"/>
      <c r="E49" s="6"/>
      <c r="F49" s="6"/>
      <c r="G49" s="10"/>
      <c r="H49" s="10"/>
      <c r="I49" s="11"/>
    </row>
    <row r="50" spans="1:9" x14ac:dyDescent="0.25">
      <c r="A50" s="6"/>
      <c r="B50" s="6"/>
      <c r="C50" s="6"/>
      <c r="D50" s="6"/>
      <c r="E50" s="6"/>
      <c r="F50" s="6"/>
      <c r="G50" s="10"/>
      <c r="H50" s="10"/>
      <c r="I50" s="11"/>
    </row>
    <row r="51" spans="1:9" x14ac:dyDescent="0.25">
      <c r="A51" s="6"/>
      <c r="B51" s="6"/>
      <c r="C51" s="6"/>
      <c r="D51" s="6"/>
      <c r="E51" s="6"/>
      <c r="F51" s="6"/>
      <c r="G51" s="10"/>
      <c r="H51" s="10"/>
      <c r="I51" s="11"/>
    </row>
    <row r="52" spans="1:9" x14ac:dyDescent="0.25">
      <c r="A52" s="6"/>
      <c r="B52" s="6"/>
      <c r="C52" s="6"/>
      <c r="D52" s="6"/>
      <c r="E52" s="6"/>
      <c r="F52" s="6"/>
      <c r="G52" s="10"/>
      <c r="H52" s="10"/>
      <c r="I52" s="11"/>
    </row>
    <row r="53" spans="1:9" x14ac:dyDescent="0.25">
      <c r="A53" s="6"/>
      <c r="B53" s="6"/>
      <c r="C53" s="6"/>
      <c r="D53" s="6"/>
      <c r="E53" s="6"/>
      <c r="F53" s="6"/>
      <c r="G53" s="10"/>
      <c r="H53" s="10"/>
      <c r="I53" s="11"/>
    </row>
    <row r="54" spans="1:9" x14ac:dyDescent="0.25">
      <c r="A54" s="6"/>
      <c r="B54" s="6"/>
      <c r="C54" s="6"/>
      <c r="D54" s="6"/>
      <c r="E54" s="6"/>
      <c r="F54" s="6"/>
      <c r="G54" s="10"/>
      <c r="H54" s="10"/>
      <c r="I54" s="11"/>
    </row>
    <row r="55" spans="1:9" x14ac:dyDescent="0.25">
      <c r="A55" s="6"/>
      <c r="B55" s="6"/>
      <c r="C55" s="6"/>
      <c r="D55" s="6"/>
      <c r="E55" s="6"/>
      <c r="F55" s="6"/>
      <c r="G55" s="10"/>
      <c r="H55" s="10"/>
      <c r="I55" s="11"/>
    </row>
    <row r="56" spans="1:9" x14ac:dyDescent="0.25">
      <c r="A56" s="6"/>
      <c r="B56" s="6"/>
      <c r="C56" s="6"/>
      <c r="D56" s="6"/>
      <c r="E56" s="6"/>
      <c r="F56" s="6"/>
      <c r="G56" s="10"/>
      <c r="H56" s="10"/>
      <c r="I56" s="11"/>
    </row>
    <row r="57" spans="1:9" x14ac:dyDescent="0.25">
      <c r="A57" s="6"/>
      <c r="B57" s="6"/>
      <c r="C57" s="6"/>
      <c r="D57" s="6"/>
      <c r="E57" s="6"/>
      <c r="F57" s="6"/>
      <c r="G57" s="10"/>
      <c r="H57" s="10"/>
      <c r="I57" s="11"/>
    </row>
    <row r="58" spans="1:9" x14ac:dyDescent="0.25">
      <c r="A58" s="6"/>
      <c r="B58" s="6"/>
      <c r="C58" s="6"/>
      <c r="D58" s="6"/>
      <c r="E58" s="6"/>
      <c r="F58" s="6"/>
      <c r="G58" s="10"/>
      <c r="H58" s="10"/>
      <c r="I58" s="11"/>
    </row>
    <row r="59" spans="1:9" x14ac:dyDescent="0.25">
      <c r="A59" s="6"/>
      <c r="B59" s="6"/>
      <c r="C59" s="6"/>
      <c r="D59" s="6"/>
      <c r="E59" s="6"/>
      <c r="F59" s="6"/>
      <c r="G59" s="10"/>
      <c r="H59" s="10"/>
      <c r="I59" s="11"/>
    </row>
    <row r="60" spans="1:9" x14ac:dyDescent="0.25">
      <c r="A60" s="6"/>
      <c r="B60" s="6"/>
      <c r="C60" s="6"/>
      <c r="D60" s="6"/>
      <c r="E60" s="6"/>
      <c r="F60" s="6"/>
      <c r="G60" s="10"/>
      <c r="H60" s="10"/>
      <c r="I60" s="11"/>
    </row>
    <row r="61" spans="1:9" x14ac:dyDescent="0.25">
      <c r="A61" s="6"/>
      <c r="B61" s="6"/>
      <c r="C61" s="6"/>
      <c r="D61" s="6"/>
      <c r="E61" s="6"/>
      <c r="F61" s="6"/>
      <c r="G61" s="10"/>
      <c r="H61" s="10"/>
      <c r="I61" s="11"/>
    </row>
    <row r="62" spans="1:9" x14ac:dyDescent="0.25">
      <c r="A62" s="6"/>
      <c r="B62" s="6"/>
      <c r="C62" s="6"/>
      <c r="D62" s="6"/>
      <c r="E62" s="6"/>
      <c r="F62" s="6"/>
      <c r="G62" s="10"/>
      <c r="H62" s="10"/>
      <c r="I62" s="11"/>
    </row>
    <row r="63" spans="1:9" x14ac:dyDescent="0.25">
      <c r="A63" s="6"/>
      <c r="B63" s="6"/>
      <c r="C63" s="6"/>
      <c r="D63" s="6"/>
      <c r="E63" s="6"/>
      <c r="F63" s="6"/>
      <c r="G63" s="10"/>
      <c r="H63" s="10"/>
      <c r="I63" s="11"/>
    </row>
    <row r="64" spans="1:9" x14ac:dyDescent="0.25">
      <c r="A64" s="6"/>
      <c r="B64" s="6"/>
      <c r="C64" s="6"/>
      <c r="D64" s="6"/>
      <c r="E64" s="6"/>
      <c r="F64" s="6"/>
      <c r="G64" s="10"/>
      <c r="H64" s="10"/>
      <c r="I64" s="11"/>
    </row>
    <row r="65" spans="1:9" x14ac:dyDescent="0.25">
      <c r="A65" s="6"/>
      <c r="B65" s="6"/>
      <c r="C65" s="6"/>
      <c r="D65" s="6"/>
      <c r="E65" s="6"/>
      <c r="F65" s="6"/>
      <c r="G65" s="10"/>
      <c r="H65" s="10"/>
      <c r="I65" s="11"/>
    </row>
    <row r="66" spans="1:9" x14ac:dyDescent="0.25">
      <c r="A66" s="6"/>
      <c r="B66" s="6"/>
      <c r="C66" s="6"/>
      <c r="D66" s="6"/>
      <c r="E66" s="6"/>
      <c r="F66" s="6"/>
      <c r="G66" s="10"/>
      <c r="H66" s="10"/>
      <c r="I66" s="11"/>
    </row>
    <row r="67" spans="1:9" x14ac:dyDescent="0.25">
      <c r="A67" s="6"/>
      <c r="B67" s="6"/>
      <c r="C67" s="6"/>
      <c r="D67" s="6"/>
      <c r="E67" s="6"/>
      <c r="F67" s="6"/>
      <c r="G67" s="10"/>
      <c r="H67" s="10"/>
      <c r="I67" s="11"/>
    </row>
    <row r="68" spans="1:9" x14ac:dyDescent="0.25">
      <c r="A68" s="6"/>
      <c r="B68" s="6"/>
      <c r="C68" s="6"/>
      <c r="D68" s="6"/>
      <c r="E68" s="6"/>
      <c r="F68" s="6"/>
      <c r="G68" s="10"/>
      <c r="H68" s="10"/>
      <c r="I68" s="11"/>
    </row>
    <row r="69" spans="1:9" x14ac:dyDescent="0.25">
      <c r="A69" s="6"/>
      <c r="B69" s="6"/>
      <c r="C69" s="6"/>
      <c r="D69" s="6"/>
      <c r="E69" s="6"/>
      <c r="F69" s="6"/>
      <c r="G69" s="10"/>
      <c r="H69" s="10"/>
      <c r="I69" s="11"/>
    </row>
    <row r="70" spans="1:9" x14ac:dyDescent="0.25">
      <c r="A70" s="6"/>
      <c r="B70" s="6"/>
      <c r="C70" s="6"/>
      <c r="D70" s="6"/>
      <c r="E70" s="6"/>
      <c r="F70" s="6"/>
      <c r="G70" s="10"/>
      <c r="H70" s="10"/>
      <c r="I70" s="11"/>
    </row>
    <row r="71" spans="1:9" x14ac:dyDescent="0.25">
      <c r="A71" s="6"/>
      <c r="B71" s="6"/>
      <c r="C71" s="6"/>
      <c r="D71" s="6"/>
      <c r="E71" s="6"/>
      <c r="F71" s="6"/>
      <c r="G71" s="10"/>
      <c r="H71" s="10"/>
      <c r="I71" s="11"/>
    </row>
    <row r="72" spans="1:9" x14ac:dyDescent="0.25">
      <c r="A72" s="6"/>
      <c r="B72" s="6"/>
      <c r="C72" s="6"/>
      <c r="D72" s="6"/>
      <c r="E72" s="6"/>
      <c r="F72" s="6"/>
      <c r="G72" s="10"/>
      <c r="H72" s="10"/>
      <c r="I72" s="11"/>
    </row>
    <row r="73" spans="1:9" x14ac:dyDescent="0.25">
      <c r="A73" s="6"/>
      <c r="B73" s="6"/>
      <c r="C73" s="6"/>
      <c r="D73" s="6"/>
      <c r="E73" s="6"/>
      <c r="F73" s="6"/>
      <c r="G73" s="10"/>
      <c r="H73" s="10"/>
      <c r="I73" s="11"/>
    </row>
    <row r="74" spans="1:9" x14ac:dyDescent="0.25">
      <c r="A74" s="6"/>
      <c r="B74" s="6"/>
      <c r="C74" s="6"/>
      <c r="D74" s="6"/>
      <c r="E74" s="6"/>
      <c r="F74" s="6"/>
      <c r="G74" s="10"/>
      <c r="H74" s="10"/>
      <c r="I74" s="11"/>
    </row>
    <row r="75" spans="1:9" x14ac:dyDescent="0.25">
      <c r="A75" s="6"/>
      <c r="B75" s="6"/>
      <c r="C75" s="6"/>
      <c r="D75" s="6"/>
      <c r="E75" s="6"/>
      <c r="F75" s="6"/>
      <c r="G75" s="10"/>
      <c r="H75" s="10"/>
      <c r="I75" s="11"/>
    </row>
    <row r="76" spans="1:9" x14ac:dyDescent="0.25">
      <c r="A76" s="6"/>
      <c r="B76" s="6"/>
      <c r="C76" s="6"/>
      <c r="D76" s="6"/>
      <c r="E76" s="6"/>
      <c r="F76" s="6"/>
      <c r="G76" s="10"/>
      <c r="H76" s="10"/>
      <c r="I76" s="11"/>
    </row>
    <row r="77" spans="1:9" x14ac:dyDescent="0.25">
      <c r="A77" s="6"/>
      <c r="B77" s="6"/>
      <c r="C77" s="6"/>
      <c r="D77" s="6"/>
      <c r="E77" s="6"/>
      <c r="F77" s="6"/>
      <c r="G77" s="10"/>
      <c r="H77" s="10"/>
      <c r="I77" s="11"/>
    </row>
    <row r="78" spans="1:9" x14ac:dyDescent="0.25">
      <c r="A78" s="6"/>
      <c r="B78" s="6"/>
      <c r="C78" s="6"/>
      <c r="D78" s="6"/>
      <c r="E78" s="6"/>
      <c r="F78" s="6"/>
      <c r="G78" s="10"/>
      <c r="H78" s="10"/>
      <c r="I78" s="11"/>
    </row>
    <row r="79" spans="1:9" x14ac:dyDescent="0.25">
      <c r="A79" s="6"/>
      <c r="B79" s="6"/>
      <c r="C79" s="6"/>
      <c r="D79" s="6"/>
      <c r="E79" s="6"/>
      <c r="F79" s="6"/>
      <c r="G79" s="10"/>
      <c r="H79" s="10"/>
      <c r="I79" s="11"/>
    </row>
    <row r="80" spans="1:9" x14ac:dyDescent="0.25">
      <c r="A80" s="6"/>
      <c r="B80" s="6"/>
      <c r="C80" s="6"/>
      <c r="D80" s="6"/>
      <c r="E80" s="6"/>
      <c r="F80" s="6"/>
      <c r="G80" s="10"/>
      <c r="H80" s="10"/>
      <c r="I80" s="11"/>
    </row>
    <row r="81" spans="1:9" x14ac:dyDescent="0.25">
      <c r="A81" s="6"/>
      <c r="B81" s="6"/>
      <c r="C81" s="6"/>
      <c r="D81" s="6"/>
      <c r="E81" s="6"/>
      <c r="F81" s="6"/>
      <c r="G81" s="10"/>
      <c r="H81" s="10"/>
      <c r="I81" s="11"/>
    </row>
    <row r="82" spans="1:9" x14ac:dyDescent="0.25">
      <c r="A82" s="6"/>
      <c r="B82" s="6"/>
      <c r="C82" s="6"/>
      <c r="D82" s="6"/>
      <c r="E82" s="6"/>
      <c r="F82" s="6"/>
      <c r="G82" s="10"/>
      <c r="H82" s="10"/>
      <c r="I82" s="11"/>
    </row>
    <row r="83" spans="1:9" x14ac:dyDescent="0.25">
      <c r="A83" s="6"/>
      <c r="B83" s="6"/>
      <c r="C83" s="6"/>
      <c r="D83" s="6"/>
      <c r="E83" s="6"/>
      <c r="F83" s="6"/>
      <c r="G83" s="10"/>
      <c r="H83" s="10"/>
      <c r="I83" s="11"/>
    </row>
    <row r="84" spans="1:9" x14ac:dyDescent="0.25">
      <c r="A84" s="6"/>
      <c r="B84" s="6"/>
      <c r="C84" s="6"/>
      <c r="D84" s="6"/>
      <c r="E84" s="6"/>
      <c r="F84" s="6"/>
      <c r="G84" s="10"/>
      <c r="H84" s="10"/>
      <c r="I84" s="11"/>
    </row>
    <row r="85" spans="1:9" x14ac:dyDescent="0.25">
      <c r="A85" s="6"/>
      <c r="B85" s="6"/>
      <c r="C85" s="6"/>
      <c r="D85" s="6"/>
      <c r="E85" s="6"/>
      <c r="F85" s="6"/>
      <c r="G85" s="10"/>
      <c r="H85" s="10"/>
      <c r="I85" s="11"/>
    </row>
    <row r="86" spans="1:9" x14ac:dyDescent="0.25">
      <c r="A86" s="6"/>
      <c r="B86" s="6"/>
      <c r="C86" s="6"/>
      <c r="D86" s="6"/>
      <c r="E86" s="6"/>
      <c r="F86" s="6"/>
      <c r="G86" s="10"/>
      <c r="H86" s="10"/>
      <c r="I86" s="11"/>
    </row>
    <row r="87" spans="1:9" x14ac:dyDescent="0.25">
      <c r="A87" s="6"/>
      <c r="B87" s="6"/>
      <c r="C87" s="6"/>
      <c r="D87" s="6"/>
      <c r="E87" s="6"/>
      <c r="F87" s="6"/>
      <c r="G87" s="10"/>
      <c r="H87" s="10"/>
      <c r="I87" s="11"/>
    </row>
    <row r="88" spans="1:9" x14ac:dyDescent="0.25">
      <c r="A88" s="6"/>
      <c r="B88" s="6"/>
      <c r="C88" s="6"/>
      <c r="D88" s="6"/>
      <c r="E88" s="6"/>
      <c r="F88" s="6"/>
      <c r="G88" s="10"/>
      <c r="H88" s="10"/>
      <c r="I88" s="11"/>
    </row>
    <row r="89" spans="1:9" x14ac:dyDescent="0.25">
      <c r="A89" s="6"/>
      <c r="B89" s="6"/>
      <c r="C89" s="6"/>
      <c r="D89" s="6"/>
      <c r="E89" s="6"/>
      <c r="F89" s="6"/>
      <c r="G89" s="10"/>
      <c r="H89" s="10"/>
      <c r="I89" s="11"/>
    </row>
    <row r="90" spans="1:9" x14ac:dyDescent="0.25">
      <c r="A90" s="6"/>
      <c r="B90" s="6"/>
      <c r="C90" s="6"/>
      <c r="D90" s="6"/>
      <c r="E90" s="6"/>
      <c r="F90" s="6"/>
      <c r="G90" s="10"/>
      <c r="H90" s="10"/>
      <c r="I90" s="11"/>
    </row>
    <row r="91" spans="1:9" x14ac:dyDescent="0.25">
      <c r="A91" s="6"/>
      <c r="B91" s="6"/>
      <c r="C91" s="6"/>
      <c r="D91" s="6"/>
      <c r="E91" s="6"/>
      <c r="F91" s="6"/>
      <c r="G91" s="10"/>
      <c r="H91" s="10"/>
      <c r="I91" s="11"/>
    </row>
    <row r="92" spans="1:9" x14ac:dyDescent="0.25">
      <c r="A92" s="6"/>
      <c r="B92" s="6"/>
      <c r="C92" s="6"/>
      <c r="D92" s="6"/>
      <c r="E92" s="6"/>
      <c r="F92" s="6"/>
      <c r="G92" s="10"/>
      <c r="H92" s="10"/>
      <c r="I92" s="11"/>
    </row>
    <row r="93" spans="1:9" x14ac:dyDescent="0.25">
      <c r="A93" s="6"/>
      <c r="B93" s="6"/>
      <c r="C93" s="6"/>
      <c r="D93" s="6"/>
      <c r="E93" s="6"/>
      <c r="F93" s="6"/>
      <c r="G93" s="10"/>
      <c r="H93" s="10"/>
      <c r="I93" s="11"/>
    </row>
    <row r="94" spans="1:9" x14ac:dyDescent="0.25">
      <c r="A94" s="6"/>
      <c r="B94" s="6"/>
      <c r="C94" s="6"/>
      <c r="D94" s="6"/>
      <c r="E94" s="6"/>
      <c r="F94" s="6"/>
      <c r="G94" s="10"/>
      <c r="H94" s="10"/>
      <c r="I94" s="11"/>
    </row>
    <row r="95" spans="1:9" x14ac:dyDescent="0.25">
      <c r="A95" s="6"/>
      <c r="B95" s="6"/>
      <c r="C95" s="6"/>
      <c r="D95" s="6"/>
      <c r="E95" s="6"/>
      <c r="F95" s="6"/>
      <c r="G95" s="10"/>
      <c r="H95" s="10"/>
      <c r="I95" s="11"/>
    </row>
    <row r="96" spans="1:9" x14ac:dyDescent="0.25">
      <c r="A96" s="6"/>
      <c r="B96" s="6"/>
      <c r="C96" s="6"/>
      <c r="D96" s="6"/>
      <c r="E96" s="6"/>
      <c r="F96" s="6"/>
      <c r="G96" s="10"/>
      <c r="H96" s="10"/>
      <c r="I96" s="11"/>
    </row>
    <row r="97" spans="1:9" x14ac:dyDescent="0.25">
      <c r="A97" s="6"/>
      <c r="B97" s="6"/>
      <c r="C97" s="6"/>
      <c r="D97" s="6"/>
      <c r="E97" s="6"/>
      <c r="F97" s="6"/>
      <c r="G97" s="10"/>
      <c r="H97" s="10"/>
      <c r="I97" s="11"/>
    </row>
    <row r="98" spans="1:9" x14ac:dyDescent="0.25">
      <c r="A98" s="6"/>
      <c r="B98" s="6"/>
      <c r="C98" s="6"/>
      <c r="D98" s="6"/>
      <c r="E98" s="6"/>
      <c r="F98" s="6"/>
      <c r="G98" s="10"/>
      <c r="H98" s="10"/>
      <c r="I98" s="11"/>
    </row>
    <row r="99" spans="1:9" x14ac:dyDescent="0.25">
      <c r="A99" s="6"/>
      <c r="B99" s="6"/>
      <c r="C99" s="6"/>
      <c r="D99" s="6"/>
      <c r="E99" s="6"/>
      <c r="F99" s="6"/>
      <c r="G99" s="10"/>
      <c r="H99" s="10"/>
      <c r="I99" s="11"/>
    </row>
    <row r="100" spans="1:9" x14ac:dyDescent="0.25">
      <c r="A100" s="6"/>
      <c r="B100" s="6"/>
      <c r="C100" s="6"/>
      <c r="D100" s="6"/>
      <c r="E100" s="6"/>
      <c r="F100" s="6"/>
      <c r="G100" s="10"/>
      <c r="H100" s="10"/>
      <c r="I100" s="11"/>
    </row>
    <row r="101" spans="1:9" x14ac:dyDescent="0.25">
      <c r="A101" s="6"/>
      <c r="B101" s="6"/>
      <c r="C101" s="6"/>
      <c r="D101" s="6"/>
      <c r="E101" s="6"/>
      <c r="F101" s="6"/>
      <c r="G101" s="10"/>
      <c r="H101" s="10"/>
      <c r="I101" s="11"/>
    </row>
    <row r="102" spans="1:9" x14ac:dyDescent="0.25">
      <c r="A102" s="6"/>
      <c r="B102" s="6"/>
      <c r="C102" s="6"/>
      <c r="D102" s="6"/>
      <c r="E102" s="6"/>
      <c r="F102" s="6"/>
      <c r="G102" s="10"/>
      <c r="H102" s="10"/>
      <c r="I102" s="11"/>
    </row>
    <row r="103" spans="1:9" x14ac:dyDescent="0.25">
      <c r="A103" s="6"/>
      <c r="B103" s="6"/>
      <c r="C103" s="6"/>
      <c r="D103" s="6"/>
      <c r="E103" s="6"/>
      <c r="F103" s="6"/>
      <c r="G103" s="10"/>
      <c r="H103" s="10"/>
      <c r="I103" s="11"/>
    </row>
    <row r="104" spans="1:9" x14ac:dyDescent="0.25">
      <c r="A104" s="6"/>
      <c r="B104" s="6"/>
      <c r="C104" s="6"/>
      <c r="D104" s="6"/>
      <c r="E104" s="6"/>
      <c r="F104" s="6"/>
      <c r="G104" s="10"/>
      <c r="H104" s="10"/>
      <c r="I104" s="11"/>
    </row>
  </sheetData>
  <dataValidations count="2">
    <dataValidation type="list" allowBlank="1" showErrorMessage="1" errorTitle="Pick from the list" error="Choose a value from the drop-down list." sqref="F10:F104">
      <formula1>"Hourly,Fixed monthly,Project"</formula1>
    </dataValidation>
    <dataValidation type="list" allowBlank="1" showErrorMessage="1" errorTitle="Pick from the list" error="Choose a value from the drop-down list." sqref="F5:F104">
      <formula1>"Hourly,Fixed monthly,Project"</formula1>
    </dataValidation>
  </dataValidations>
  <hyperlinks>
    <hyperlink ref="A2" r:id="rId1"/>
  </hyperlinks>
  <pageMargins left="0.7" right="0.7" top="0.75" bottom="0.75" header="0.3" footer="0.3"/>
  <pageSetup paperSize="9" orientation="landscape" horizontalDpi="4294967295" verticalDpi="4294967295" scale="100" fitToWidth="1" fitToHeight="0"/>
  <headerFooter>
    <oddFooter>&amp;LFree template by Accounter — accounter.co.za&amp;RPage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04"/>
  <sheetViews>
    <sheetView workbookViewId="0">
      <pane ySplit="4" topLeftCell="A5" activePane="bottomLeft" state="frozen"/>
      <selection pane="bottomLeft"/>
    </sheetView>
  </sheetViews>
  <sheetFormatPr defaultRowHeight="15" outlineLevelRow="0" outlineLevelCol="0" x14ac:dyDescent="55"/>
  <cols>
    <col min="1" max="1" width="13" customWidth="1"/>
    <col min="2" max="2" width="28" customWidth="1"/>
    <col min="3" max="3" width="18" customWidth="1"/>
    <col min="4" max="4" width="40" customWidth="1"/>
    <col min="6" max="6" width="14" customWidth="1"/>
    <col min="7" max="7" width="15" customWidth="1"/>
    <col min="8" max="8" width="11" customWidth="1"/>
    <col min="9" max="9" width="16" customWidth="1"/>
  </cols>
  <sheetData>
    <row r="1" ht="24" customHeight="1" spans="1:1" x14ac:dyDescent="0.25">
      <c r="A1" s="1" t="s">
        <v>45</v>
      </c>
    </row>
    <row r="2" spans="1:1" x14ac:dyDescent="0.25">
      <c r="A2" s="2" t="s">
        <v>1</v>
      </c>
    </row>
    <row r="4" ht="30" customHeight="1" spans="1:9" x14ac:dyDescent="0.25">
      <c r="A4" s="9" t="s">
        <v>46</v>
      </c>
      <c r="B4" s="9" t="s">
        <v>24</v>
      </c>
      <c r="C4" s="9" t="s">
        <v>47</v>
      </c>
      <c r="D4" s="9" t="s">
        <v>48</v>
      </c>
      <c r="E4" s="9" t="s">
        <v>49</v>
      </c>
      <c r="F4" s="9" t="s">
        <v>50</v>
      </c>
      <c r="G4" s="9" t="s">
        <v>51</v>
      </c>
      <c r="H4" s="9" t="s">
        <v>52</v>
      </c>
      <c r="I4" s="9" t="s">
        <v>53</v>
      </c>
    </row>
    <row r="5" spans="1:9" x14ac:dyDescent="0.25">
      <c r="A5" s="12">
        <v>46085</v>
      </c>
      <c r="B5" s="6" t="s">
        <v>33</v>
      </c>
      <c r="C5" s="6" t="s">
        <v>54</v>
      </c>
      <c r="D5" s="6" t="s">
        <v>55</v>
      </c>
      <c r="E5" s="13">
        <v>6</v>
      </c>
      <c r="F5" s="10">
        <f>IF(B5="","",IFERROR(VLOOKUP(B5,'Clients'!$A$5:$I$104,8,FALSE),""))</f>
      </c>
      <c r="G5" s="14">
        <f>IF(OR(E5="",F5=""),"",ROUND(E5*F5,2))</f>
      </c>
      <c r="H5" s="6" t="s">
        <v>56</v>
      </c>
      <c r="I5" s="6" t="s">
        <v>57</v>
      </c>
    </row>
    <row r="6" spans="1:9" x14ac:dyDescent="0.25">
      <c r="A6" s="12">
        <v>46092</v>
      </c>
      <c r="B6" s="6" t="s">
        <v>33</v>
      </c>
      <c r="C6" s="6" t="s">
        <v>58</v>
      </c>
      <c r="D6" s="6" t="s">
        <v>59</v>
      </c>
      <c r="E6" s="13">
        <v>2.5</v>
      </c>
      <c r="F6" s="10">
        <f>IF(B6="","",IFERROR(VLOOKUP(B6,'Clients'!$A$5:$I$104,8,FALSE),""))</f>
      </c>
      <c r="G6" s="14">
        <f>IF(OR(E6="",F6=""),"",ROUND(E6*F6,2))</f>
      </c>
      <c r="H6" s="6" t="s">
        <v>56</v>
      </c>
      <c r="I6" s="6"/>
    </row>
    <row r="7" spans="1:9" x14ac:dyDescent="0.25">
      <c r="A7" s="12">
        <v>46099</v>
      </c>
      <c r="B7" s="6" t="s">
        <v>39</v>
      </c>
      <c r="C7" s="6" t="s">
        <v>54</v>
      </c>
      <c r="D7" s="6" t="s">
        <v>60</v>
      </c>
      <c r="E7" s="13">
        <v>4</v>
      </c>
      <c r="F7" s="10">
        <f>IF(B7="","",IFERROR(VLOOKUP(B7,'Clients'!$A$5:$I$104,8,FALSE),""))</f>
      </c>
      <c r="G7" s="14">
        <f>IF(OR(E7="",F7=""),"",ROUND(E7*F7,2))</f>
      </c>
      <c r="H7" s="6" t="s">
        <v>56</v>
      </c>
      <c r="I7" s="6"/>
    </row>
    <row r="8" spans="1:9" x14ac:dyDescent="0.25">
      <c r="A8" s="12">
        <v>46100</v>
      </c>
      <c r="B8" s="6" t="s">
        <v>39</v>
      </c>
      <c r="C8" s="6" t="s">
        <v>54</v>
      </c>
      <c r="D8" s="6" t="s">
        <v>61</v>
      </c>
      <c r="E8" s="13">
        <v>0.5</v>
      </c>
      <c r="F8" s="10">
        <f>IF(B8="","",IFERROR(VLOOKUP(B8,'Clients'!$A$5:$I$104,8,FALSE),""))</f>
      </c>
      <c r="G8" s="14">
        <f>IF(OR(E8="",F8=""),"",ROUND(E8*F8,2))</f>
      </c>
      <c r="H8" s="6" t="s">
        <v>62</v>
      </c>
      <c r="I8" s="6"/>
    </row>
    <row r="9" spans="1:9" x14ac:dyDescent="0.25">
      <c r="A9" s="12"/>
      <c r="B9" s="6"/>
      <c r="C9" s="6"/>
      <c r="D9" s="6"/>
      <c r="E9" s="13"/>
      <c r="F9" s="10">
        <f>IF(B9="","",IFERROR(VLOOKUP(B9,'Clients'!$A$5:$I$104,8,FALSE),""))</f>
      </c>
      <c r="G9" s="14">
        <f>IF(OR(E9="",F9=""),"",ROUND(E9*F9,2))</f>
      </c>
      <c r="H9" s="6"/>
      <c r="I9" s="6"/>
    </row>
    <row r="10" spans="1:9" x14ac:dyDescent="0.25">
      <c r="A10" s="12"/>
      <c r="B10" s="6"/>
      <c r="C10" s="6"/>
      <c r="D10" s="6"/>
      <c r="E10" s="13"/>
      <c r="F10" s="10">
        <f>IF(B10="","",IFERROR(VLOOKUP(B10,'Clients'!$A$5:$I$104,8,FALSE),""))</f>
      </c>
      <c r="G10" s="14">
        <f>IF(OR(E10="",F10=""),"",ROUND(E10*F10,2))</f>
      </c>
      <c r="H10" s="6"/>
      <c r="I10" s="6"/>
    </row>
    <row r="11" spans="1:9" x14ac:dyDescent="0.25">
      <c r="A11" s="12"/>
      <c r="B11" s="6"/>
      <c r="C11" s="6"/>
      <c r="D11" s="6"/>
      <c r="E11" s="13"/>
      <c r="F11" s="10">
        <f>IF(B11="","",IFERROR(VLOOKUP(B11,'Clients'!$A$5:$I$104,8,FALSE),""))</f>
      </c>
      <c r="G11" s="14">
        <f>IF(OR(E11="",F11=""),"",ROUND(E11*F11,2))</f>
      </c>
      <c r="H11" s="6"/>
      <c r="I11" s="6"/>
    </row>
    <row r="12" spans="1:9" x14ac:dyDescent="0.25">
      <c r="A12" s="12"/>
      <c r="B12" s="6"/>
      <c r="C12" s="6"/>
      <c r="D12" s="6"/>
      <c r="E12" s="13"/>
      <c r="F12" s="10">
        <f>IF(B12="","",IFERROR(VLOOKUP(B12,'Clients'!$A$5:$I$104,8,FALSE),""))</f>
      </c>
      <c r="G12" s="14">
        <f>IF(OR(E12="",F12=""),"",ROUND(E12*F12,2))</f>
      </c>
      <c r="H12" s="6"/>
      <c r="I12" s="6"/>
    </row>
    <row r="13" spans="1:9" x14ac:dyDescent="0.25">
      <c r="A13" s="12"/>
      <c r="B13" s="6"/>
      <c r="C13" s="6"/>
      <c r="D13" s="6"/>
      <c r="E13" s="13"/>
      <c r="F13" s="10">
        <f>IF(B13="","",IFERROR(VLOOKUP(B13,'Clients'!$A$5:$I$104,8,FALSE),""))</f>
      </c>
      <c r="G13" s="14">
        <f>IF(OR(E13="",F13=""),"",ROUND(E13*F13,2))</f>
      </c>
      <c r="H13" s="6"/>
      <c r="I13" s="6"/>
    </row>
    <row r="14" spans="1:9" x14ac:dyDescent="0.25">
      <c r="A14" s="12"/>
      <c r="B14" s="6"/>
      <c r="C14" s="6"/>
      <c r="D14" s="6"/>
      <c r="E14" s="13"/>
      <c r="F14" s="10">
        <f>IF(B14="","",IFERROR(VLOOKUP(B14,'Clients'!$A$5:$I$104,8,FALSE),""))</f>
      </c>
      <c r="G14" s="14">
        <f>IF(OR(E14="",F14=""),"",ROUND(E14*F14,2))</f>
      </c>
      <c r="H14" s="6"/>
      <c r="I14" s="6"/>
    </row>
    <row r="15" spans="1:9" x14ac:dyDescent="0.25">
      <c r="A15" s="12"/>
      <c r="B15" s="6"/>
      <c r="C15" s="6"/>
      <c r="D15" s="6"/>
      <c r="E15" s="13"/>
      <c r="F15" s="10">
        <f>IF(B15="","",IFERROR(VLOOKUP(B15,'Clients'!$A$5:$I$104,8,FALSE),""))</f>
      </c>
      <c r="G15" s="14">
        <f>IF(OR(E15="",F15=""),"",ROUND(E15*F15,2))</f>
      </c>
      <c r="H15" s="6"/>
      <c r="I15" s="6"/>
    </row>
    <row r="16" spans="1:9" x14ac:dyDescent="0.25">
      <c r="A16" s="12"/>
      <c r="B16" s="6"/>
      <c r="C16" s="6"/>
      <c r="D16" s="6"/>
      <c r="E16" s="13"/>
      <c r="F16" s="10">
        <f>IF(B16="","",IFERROR(VLOOKUP(B16,'Clients'!$A$5:$I$104,8,FALSE),""))</f>
      </c>
      <c r="G16" s="14">
        <f>IF(OR(E16="",F16=""),"",ROUND(E16*F16,2))</f>
      </c>
      <c r="H16" s="6"/>
      <c r="I16" s="6"/>
    </row>
    <row r="17" spans="1:9" x14ac:dyDescent="0.25">
      <c r="A17" s="12"/>
      <c r="B17" s="6"/>
      <c r="C17" s="6"/>
      <c r="D17" s="6"/>
      <c r="E17" s="13"/>
      <c r="F17" s="10">
        <f>IF(B17="","",IFERROR(VLOOKUP(B17,'Clients'!$A$5:$I$104,8,FALSE),""))</f>
      </c>
      <c r="G17" s="14">
        <f>IF(OR(E17="",F17=""),"",ROUND(E17*F17,2))</f>
      </c>
      <c r="H17" s="6"/>
      <c r="I17" s="6"/>
    </row>
    <row r="18" spans="1:9" x14ac:dyDescent="0.25">
      <c r="A18" s="12"/>
      <c r="B18" s="6"/>
      <c r="C18" s="6"/>
      <c r="D18" s="6"/>
      <c r="E18" s="13"/>
      <c r="F18" s="10">
        <f>IF(B18="","",IFERROR(VLOOKUP(B18,'Clients'!$A$5:$I$104,8,FALSE),""))</f>
      </c>
      <c r="G18" s="14">
        <f>IF(OR(E18="",F18=""),"",ROUND(E18*F18,2))</f>
      </c>
      <c r="H18" s="6"/>
      <c r="I18" s="6"/>
    </row>
    <row r="19" spans="1:9" x14ac:dyDescent="0.25">
      <c r="A19" s="12"/>
      <c r="B19" s="6"/>
      <c r="C19" s="6"/>
      <c r="D19" s="6"/>
      <c r="E19" s="13"/>
      <c r="F19" s="10">
        <f>IF(B19="","",IFERROR(VLOOKUP(B19,'Clients'!$A$5:$I$104,8,FALSE),""))</f>
      </c>
      <c r="G19" s="14">
        <f>IF(OR(E19="",F19=""),"",ROUND(E19*F19,2))</f>
      </c>
      <c r="H19" s="6"/>
      <c r="I19" s="6"/>
    </row>
    <row r="20" spans="1:9" x14ac:dyDescent="0.25">
      <c r="A20" s="12"/>
      <c r="B20" s="6"/>
      <c r="C20" s="6"/>
      <c r="D20" s="6"/>
      <c r="E20" s="13"/>
      <c r="F20" s="10">
        <f>IF(B20="","",IFERROR(VLOOKUP(B20,'Clients'!$A$5:$I$104,8,FALSE),""))</f>
      </c>
      <c r="G20" s="14">
        <f>IF(OR(E20="",F20=""),"",ROUND(E20*F20,2))</f>
      </c>
      <c r="H20" s="6"/>
      <c r="I20" s="6"/>
    </row>
    <row r="21" spans="1:9" x14ac:dyDescent="0.25">
      <c r="A21" s="12"/>
      <c r="B21" s="6"/>
      <c r="C21" s="6"/>
      <c r="D21" s="6"/>
      <c r="E21" s="13"/>
      <c r="F21" s="10">
        <f>IF(B21="","",IFERROR(VLOOKUP(B21,'Clients'!$A$5:$I$104,8,FALSE),""))</f>
      </c>
      <c r="G21" s="14">
        <f>IF(OR(E21="",F21=""),"",ROUND(E21*F21,2))</f>
      </c>
      <c r="H21" s="6"/>
      <c r="I21" s="6"/>
    </row>
    <row r="22" spans="1:9" x14ac:dyDescent="0.25">
      <c r="A22" s="12"/>
      <c r="B22" s="6"/>
      <c r="C22" s="6"/>
      <c r="D22" s="6"/>
      <c r="E22" s="13"/>
      <c r="F22" s="10">
        <f>IF(B22="","",IFERROR(VLOOKUP(B22,'Clients'!$A$5:$I$104,8,FALSE),""))</f>
      </c>
      <c r="G22" s="14">
        <f>IF(OR(E22="",F22=""),"",ROUND(E22*F22,2))</f>
      </c>
      <c r="H22" s="6"/>
      <c r="I22" s="6"/>
    </row>
    <row r="23" spans="1:9" x14ac:dyDescent="0.25">
      <c r="A23" s="12"/>
      <c r="B23" s="6"/>
      <c r="C23" s="6"/>
      <c r="D23" s="6"/>
      <c r="E23" s="13"/>
      <c r="F23" s="10">
        <f>IF(B23="","",IFERROR(VLOOKUP(B23,'Clients'!$A$5:$I$104,8,FALSE),""))</f>
      </c>
      <c r="G23" s="14">
        <f>IF(OR(E23="",F23=""),"",ROUND(E23*F23,2))</f>
      </c>
      <c r="H23" s="6"/>
      <c r="I23" s="6"/>
    </row>
    <row r="24" spans="1:9" x14ac:dyDescent="0.25">
      <c r="A24" s="12"/>
      <c r="B24" s="6"/>
      <c r="C24" s="6"/>
      <c r="D24" s="6"/>
      <c r="E24" s="13"/>
      <c r="F24" s="10">
        <f>IF(B24="","",IFERROR(VLOOKUP(B24,'Clients'!$A$5:$I$104,8,FALSE),""))</f>
      </c>
      <c r="G24" s="14">
        <f>IF(OR(E24="",F24=""),"",ROUND(E24*F24,2))</f>
      </c>
      <c r="H24" s="6"/>
      <c r="I24" s="6"/>
    </row>
    <row r="25" spans="1:9" x14ac:dyDescent="0.25">
      <c r="A25" s="12"/>
      <c r="B25" s="6"/>
      <c r="C25" s="6"/>
      <c r="D25" s="6"/>
      <c r="E25" s="13"/>
      <c r="F25" s="10">
        <f>IF(B25="","",IFERROR(VLOOKUP(B25,'Clients'!$A$5:$I$104,8,FALSE),""))</f>
      </c>
      <c r="G25" s="14">
        <f>IF(OR(E25="",F25=""),"",ROUND(E25*F25,2))</f>
      </c>
      <c r="H25" s="6"/>
      <c r="I25" s="6"/>
    </row>
    <row r="26" spans="1:9" x14ac:dyDescent="0.25">
      <c r="A26" s="12"/>
      <c r="B26" s="6"/>
      <c r="C26" s="6"/>
      <c r="D26" s="6"/>
      <c r="E26" s="13"/>
      <c r="F26" s="10">
        <f>IF(B26="","",IFERROR(VLOOKUP(B26,'Clients'!$A$5:$I$104,8,FALSE),""))</f>
      </c>
      <c r="G26" s="14">
        <f>IF(OR(E26="",F26=""),"",ROUND(E26*F26,2))</f>
      </c>
      <c r="H26" s="6"/>
      <c r="I26" s="6"/>
    </row>
    <row r="27" spans="1:9" x14ac:dyDescent="0.25">
      <c r="A27" s="12"/>
      <c r="B27" s="6"/>
      <c r="C27" s="6"/>
      <c r="D27" s="6"/>
      <c r="E27" s="13"/>
      <c r="F27" s="10">
        <f>IF(B27="","",IFERROR(VLOOKUP(B27,'Clients'!$A$5:$I$104,8,FALSE),""))</f>
      </c>
      <c r="G27" s="14">
        <f>IF(OR(E27="",F27=""),"",ROUND(E27*F27,2))</f>
      </c>
      <c r="H27" s="6"/>
      <c r="I27" s="6"/>
    </row>
    <row r="28" spans="1:9" x14ac:dyDescent="0.25">
      <c r="A28" s="12"/>
      <c r="B28" s="6"/>
      <c r="C28" s="6"/>
      <c r="D28" s="6"/>
      <c r="E28" s="13"/>
      <c r="F28" s="10">
        <f>IF(B28="","",IFERROR(VLOOKUP(B28,'Clients'!$A$5:$I$104,8,FALSE),""))</f>
      </c>
      <c r="G28" s="14">
        <f>IF(OR(E28="",F28=""),"",ROUND(E28*F28,2))</f>
      </c>
      <c r="H28" s="6"/>
      <c r="I28" s="6"/>
    </row>
    <row r="29" spans="1:9" x14ac:dyDescent="0.25">
      <c r="A29" s="12"/>
      <c r="B29" s="6"/>
      <c r="C29" s="6"/>
      <c r="D29" s="6"/>
      <c r="E29" s="13"/>
      <c r="F29" s="10">
        <f>IF(B29="","",IFERROR(VLOOKUP(B29,'Clients'!$A$5:$I$104,8,FALSE),""))</f>
      </c>
      <c r="G29" s="14">
        <f>IF(OR(E29="",F29=""),"",ROUND(E29*F29,2))</f>
      </c>
      <c r="H29" s="6"/>
      <c r="I29" s="6"/>
    </row>
    <row r="30" spans="1:9" x14ac:dyDescent="0.25">
      <c r="A30" s="12"/>
      <c r="B30" s="6"/>
      <c r="C30" s="6"/>
      <c r="D30" s="6"/>
      <c r="E30" s="13"/>
      <c r="F30" s="10">
        <f>IF(B30="","",IFERROR(VLOOKUP(B30,'Clients'!$A$5:$I$104,8,FALSE),""))</f>
      </c>
      <c r="G30" s="14">
        <f>IF(OR(E30="",F30=""),"",ROUND(E30*F30,2))</f>
      </c>
      <c r="H30" s="6"/>
      <c r="I30" s="6"/>
    </row>
    <row r="31" spans="1:9" x14ac:dyDescent="0.25">
      <c r="A31" s="12"/>
      <c r="B31" s="6"/>
      <c r="C31" s="6"/>
      <c r="D31" s="6"/>
      <c r="E31" s="13"/>
      <c r="F31" s="10">
        <f>IF(B31="","",IFERROR(VLOOKUP(B31,'Clients'!$A$5:$I$104,8,FALSE),""))</f>
      </c>
      <c r="G31" s="14">
        <f>IF(OR(E31="",F31=""),"",ROUND(E31*F31,2))</f>
      </c>
      <c r="H31" s="6"/>
      <c r="I31" s="6"/>
    </row>
    <row r="32" spans="1:9" x14ac:dyDescent="0.25">
      <c r="A32" s="12"/>
      <c r="B32" s="6"/>
      <c r="C32" s="6"/>
      <c r="D32" s="6"/>
      <c r="E32" s="13"/>
      <c r="F32" s="10">
        <f>IF(B32="","",IFERROR(VLOOKUP(B32,'Clients'!$A$5:$I$104,8,FALSE),""))</f>
      </c>
      <c r="G32" s="14">
        <f>IF(OR(E32="",F32=""),"",ROUND(E32*F32,2))</f>
      </c>
      <c r="H32" s="6"/>
      <c r="I32" s="6"/>
    </row>
    <row r="33" spans="1:9" x14ac:dyDescent="0.25">
      <c r="A33" s="12"/>
      <c r="B33" s="6"/>
      <c r="C33" s="6"/>
      <c r="D33" s="6"/>
      <c r="E33" s="13"/>
      <c r="F33" s="10">
        <f>IF(B33="","",IFERROR(VLOOKUP(B33,'Clients'!$A$5:$I$104,8,FALSE),""))</f>
      </c>
      <c r="G33" s="14">
        <f>IF(OR(E33="",F33=""),"",ROUND(E33*F33,2))</f>
      </c>
      <c r="H33" s="6"/>
      <c r="I33" s="6"/>
    </row>
    <row r="34" spans="1:9" x14ac:dyDescent="0.25">
      <c r="A34" s="12"/>
      <c r="B34" s="6"/>
      <c r="C34" s="6"/>
      <c r="D34" s="6"/>
      <c r="E34" s="13"/>
      <c r="F34" s="10">
        <f>IF(B34="","",IFERROR(VLOOKUP(B34,'Clients'!$A$5:$I$104,8,FALSE),""))</f>
      </c>
      <c r="G34" s="14">
        <f>IF(OR(E34="",F34=""),"",ROUND(E34*F34,2))</f>
      </c>
      <c r="H34" s="6"/>
      <c r="I34" s="6"/>
    </row>
    <row r="35" spans="1:9" x14ac:dyDescent="0.25">
      <c r="A35" s="12"/>
      <c r="B35" s="6"/>
      <c r="C35" s="6"/>
      <c r="D35" s="6"/>
      <c r="E35" s="13"/>
      <c r="F35" s="10">
        <f>IF(B35="","",IFERROR(VLOOKUP(B35,'Clients'!$A$5:$I$104,8,FALSE),""))</f>
      </c>
      <c r="G35" s="14">
        <f>IF(OR(E35="",F35=""),"",ROUND(E35*F35,2))</f>
      </c>
      <c r="H35" s="6"/>
      <c r="I35" s="6"/>
    </row>
    <row r="36" spans="1:9" x14ac:dyDescent="0.25">
      <c r="A36" s="12"/>
      <c r="B36" s="6"/>
      <c r="C36" s="6"/>
      <c r="D36" s="6"/>
      <c r="E36" s="13"/>
      <c r="F36" s="10">
        <f>IF(B36="","",IFERROR(VLOOKUP(B36,'Clients'!$A$5:$I$104,8,FALSE),""))</f>
      </c>
      <c r="G36" s="14">
        <f>IF(OR(E36="",F36=""),"",ROUND(E36*F36,2))</f>
      </c>
      <c r="H36" s="6"/>
      <c r="I36" s="6"/>
    </row>
    <row r="37" spans="1:9" x14ac:dyDescent="0.25">
      <c r="A37" s="12"/>
      <c r="B37" s="6"/>
      <c r="C37" s="6"/>
      <c r="D37" s="6"/>
      <c r="E37" s="13"/>
      <c r="F37" s="10">
        <f>IF(B37="","",IFERROR(VLOOKUP(B37,'Clients'!$A$5:$I$104,8,FALSE),""))</f>
      </c>
      <c r="G37" s="14">
        <f>IF(OR(E37="",F37=""),"",ROUND(E37*F37,2))</f>
      </c>
      <c r="H37" s="6"/>
      <c r="I37" s="6"/>
    </row>
    <row r="38" spans="1:9" x14ac:dyDescent="0.25">
      <c r="A38" s="12"/>
      <c r="B38" s="6"/>
      <c r="C38" s="6"/>
      <c r="D38" s="6"/>
      <c r="E38" s="13"/>
      <c r="F38" s="10">
        <f>IF(B38="","",IFERROR(VLOOKUP(B38,'Clients'!$A$5:$I$104,8,FALSE),""))</f>
      </c>
      <c r="G38" s="14">
        <f>IF(OR(E38="",F38=""),"",ROUND(E38*F38,2))</f>
      </c>
      <c r="H38" s="6"/>
      <c r="I38" s="6"/>
    </row>
    <row r="39" spans="1:9" x14ac:dyDescent="0.25">
      <c r="A39" s="12"/>
      <c r="B39" s="6"/>
      <c r="C39" s="6"/>
      <c r="D39" s="6"/>
      <c r="E39" s="13"/>
      <c r="F39" s="10">
        <f>IF(B39="","",IFERROR(VLOOKUP(B39,'Clients'!$A$5:$I$104,8,FALSE),""))</f>
      </c>
      <c r="G39" s="14">
        <f>IF(OR(E39="",F39=""),"",ROUND(E39*F39,2))</f>
      </c>
      <c r="H39" s="6"/>
      <c r="I39" s="6"/>
    </row>
    <row r="40" spans="1:9" x14ac:dyDescent="0.25">
      <c r="A40" s="12"/>
      <c r="B40" s="6"/>
      <c r="C40" s="6"/>
      <c r="D40" s="6"/>
      <c r="E40" s="13"/>
      <c r="F40" s="10">
        <f>IF(B40="","",IFERROR(VLOOKUP(B40,'Clients'!$A$5:$I$104,8,FALSE),""))</f>
      </c>
      <c r="G40" s="14">
        <f>IF(OR(E40="",F40=""),"",ROUND(E40*F40,2))</f>
      </c>
      <c r="H40" s="6"/>
      <c r="I40" s="6"/>
    </row>
    <row r="41" spans="1:9" x14ac:dyDescent="0.25">
      <c r="A41" s="12"/>
      <c r="B41" s="6"/>
      <c r="C41" s="6"/>
      <c r="D41" s="6"/>
      <c r="E41" s="13"/>
      <c r="F41" s="10">
        <f>IF(B41="","",IFERROR(VLOOKUP(B41,'Clients'!$A$5:$I$104,8,FALSE),""))</f>
      </c>
      <c r="G41" s="14">
        <f>IF(OR(E41="",F41=""),"",ROUND(E41*F41,2))</f>
      </c>
      <c r="H41" s="6"/>
      <c r="I41" s="6"/>
    </row>
    <row r="42" spans="1:9" x14ac:dyDescent="0.25">
      <c r="A42" s="12"/>
      <c r="B42" s="6"/>
      <c r="C42" s="6"/>
      <c r="D42" s="6"/>
      <c r="E42" s="13"/>
      <c r="F42" s="10">
        <f>IF(B42="","",IFERROR(VLOOKUP(B42,'Clients'!$A$5:$I$104,8,FALSE),""))</f>
      </c>
      <c r="G42" s="14">
        <f>IF(OR(E42="",F42=""),"",ROUND(E42*F42,2))</f>
      </c>
      <c r="H42" s="6"/>
      <c r="I42" s="6"/>
    </row>
    <row r="43" spans="1:9" x14ac:dyDescent="0.25">
      <c r="A43" s="12"/>
      <c r="B43" s="6"/>
      <c r="C43" s="6"/>
      <c r="D43" s="6"/>
      <c r="E43" s="13"/>
      <c r="F43" s="10">
        <f>IF(B43="","",IFERROR(VLOOKUP(B43,'Clients'!$A$5:$I$104,8,FALSE),""))</f>
      </c>
      <c r="G43" s="14">
        <f>IF(OR(E43="",F43=""),"",ROUND(E43*F43,2))</f>
      </c>
      <c r="H43" s="6"/>
      <c r="I43" s="6"/>
    </row>
    <row r="44" spans="1:9" x14ac:dyDescent="0.25">
      <c r="A44" s="12"/>
      <c r="B44" s="6"/>
      <c r="C44" s="6"/>
      <c r="D44" s="6"/>
      <c r="E44" s="13"/>
      <c r="F44" s="10">
        <f>IF(B44="","",IFERROR(VLOOKUP(B44,'Clients'!$A$5:$I$104,8,FALSE),""))</f>
      </c>
      <c r="G44" s="14">
        <f>IF(OR(E44="",F44=""),"",ROUND(E44*F44,2))</f>
      </c>
      <c r="H44" s="6"/>
      <c r="I44" s="6"/>
    </row>
    <row r="45" spans="1:9" x14ac:dyDescent="0.25">
      <c r="A45" s="12"/>
      <c r="B45" s="6"/>
      <c r="C45" s="6"/>
      <c r="D45" s="6"/>
      <c r="E45" s="13"/>
      <c r="F45" s="10">
        <f>IF(B45="","",IFERROR(VLOOKUP(B45,'Clients'!$A$5:$I$104,8,FALSE),""))</f>
      </c>
      <c r="G45" s="14">
        <f>IF(OR(E45="",F45=""),"",ROUND(E45*F45,2))</f>
      </c>
      <c r="H45" s="6"/>
      <c r="I45" s="6"/>
    </row>
    <row r="46" spans="1:9" x14ac:dyDescent="0.25">
      <c r="A46" s="12"/>
      <c r="B46" s="6"/>
      <c r="C46" s="6"/>
      <c r="D46" s="6"/>
      <c r="E46" s="13"/>
      <c r="F46" s="10">
        <f>IF(B46="","",IFERROR(VLOOKUP(B46,'Clients'!$A$5:$I$104,8,FALSE),""))</f>
      </c>
      <c r="G46" s="14">
        <f>IF(OR(E46="",F46=""),"",ROUND(E46*F46,2))</f>
      </c>
      <c r="H46" s="6"/>
      <c r="I46" s="6"/>
    </row>
    <row r="47" spans="1:9" x14ac:dyDescent="0.25">
      <c r="A47" s="12"/>
      <c r="B47" s="6"/>
      <c r="C47" s="6"/>
      <c r="D47" s="6"/>
      <c r="E47" s="13"/>
      <c r="F47" s="10">
        <f>IF(B47="","",IFERROR(VLOOKUP(B47,'Clients'!$A$5:$I$104,8,FALSE),""))</f>
      </c>
      <c r="G47" s="14">
        <f>IF(OR(E47="",F47=""),"",ROUND(E47*F47,2))</f>
      </c>
      <c r="H47" s="6"/>
      <c r="I47" s="6"/>
    </row>
    <row r="48" spans="1:9" x14ac:dyDescent="0.25">
      <c r="A48" s="12"/>
      <c r="B48" s="6"/>
      <c r="C48" s="6"/>
      <c r="D48" s="6"/>
      <c r="E48" s="13"/>
      <c r="F48" s="10">
        <f>IF(B48="","",IFERROR(VLOOKUP(B48,'Clients'!$A$5:$I$104,8,FALSE),""))</f>
      </c>
      <c r="G48" s="14">
        <f>IF(OR(E48="",F48=""),"",ROUND(E48*F48,2))</f>
      </c>
      <c r="H48" s="6"/>
      <c r="I48" s="6"/>
    </row>
    <row r="49" spans="1:9" x14ac:dyDescent="0.25">
      <c r="A49" s="12"/>
      <c r="B49" s="6"/>
      <c r="C49" s="6"/>
      <c r="D49" s="6"/>
      <c r="E49" s="13"/>
      <c r="F49" s="10">
        <f>IF(B49="","",IFERROR(VLOOKUP(B49,'Clients'!$A$5:$I$104,8,FALSE),""))</f>
      </c>
      <c r="G49" s="14">
        <f>IF(OR(E49="",F49=""),"",ROUND(E49*F49,2))</f>
      </c>
      <c r="H49" s="6"/>
      <c r="I49" s="6"/>
    </row>
    <row r="50" spans="1:9" x14ac:dyDescent="0.25">
      <c r="A50" s="12"/>
      <c r="B50" s="6"/>
      <c r="C50" s="6"/>
      <c r="D50" s="6"/>
      <c r="E50" s="13"/>
      <c r="F50" s="10">
        <f>IF(B50="","",IFERROR(VLOOKUP(B50,'Clients'!$A$5:$I$104,8,FALSE),""))</f>
      </c>
      <c r="G50" s="14">
        <f>IF(OR(E50="",F50=""),"",ROUND(E50*F50,2))</f>
      </c>
      <c r="H50" s="6"/>
      <c r="I50" s="6"/>
    </row>
    <row r="51" spans="1:9" x14ac:dyDescent="0.25">
      <c r="A51" s="12"/>
      <c r="B51" s="6"/>
      <c r="C51" s="6"/>
      <c r="D51" s="6"/>
      <c r="E51" s="13"/>
      <c r="F51" s="10">
        <f>IF(B51="","",IFERROR(VLOOKUP(B51,'Clients'!$A$5:$I$104,8,FALSE),""))</f>
      </c>
      <c r="G51" s="14">
        <f>IF(OR(E51="",F51=""),"",ROUND(E51*F51,2))</f>
      </c>
      <c r="H51" s="6"/>
      <c r="I51" s="6"/>
    </row>
    <row r="52" spans="1:9" x14ac:dyDescent="0.25">
      <c r="A52" s="12"/>
      <c r="B52" s="6"/>
      <c r="C52" s="6"/>
      <c r="D52" s="6"/>
      <c r="E52" s="13"/>
      <c r="F52" s="10">
        <f>IF(B52="","",IFERROR(VLOOKUP(B52,'Clients'!$A$5:$I$104,8,FALSE),""))</f>
      </c>
      <c r="G52" s="14">
        <f>IF(OR(E52="",F52=""),"",ROUND(E52*F52,2))</f>
      </c>
      <c r="H52" s="6"/>
      <c r="I52" s="6"/>
    </row>
    <row r="53" spans="1:9" x14ac:dyDescent="0.25">
      <c r="A53" s="12"/>
      <c r="B53" s="6"/>
      <c r="C53" s="6"/>
      <c r="D53" s="6"/>
      <c r="E53" s="13"/>
      <c r="F53" s="10">
        <f>IF(B53="","",IFERROR(VLOOKUP(B53,'Clients'!$A$5:$I$104,8,FALSE),""))</f>
      </c>
      <c r="G53" s="14">
        <f>IF(OR(E53="",F53=""),"",ROUND(E53*F53,2))</f>
      </c>
      <c r="H53" s="6"/>
      <c r="I53" s="6"/>
    </row>
    <row r="54" spans="1:9" x14ac:dyDescent="0.25">
      <c r="A54" s="12"/>
      <c r="B54" s="6"/>
      <c r="C54" s="6"/>
      <c r="D54" s="6"/>
      <c r="E54" s="13"/>
      <c r="F54" s="10">
        <f>IF(B54="","",IFERROR(VLOOKUP(B54,'Clients'!$A$5:$I$104,8,FALSE),""))</f>
      </c>
      <c r="G54" s="14">
        <f>IF(OR(E54="",F54=""),"",ROUND(E54*F54,2))</f>
      </c>
      <c r="H54" s="6"/>
      <c r="I54" s="6"/>
    </row>
    <row r="55" spans="1:9" x14ac:dyDescent="0.25">
      <c r="A55" s="12"/>
      <c r="B55" s="6"/>
      <c r="C55" s="6"/>
      <c r="D55" s="6"/>
      <c r="E55" s="13"/>
      <c r="F55" s="10">
        <f>IF(B55="","",IFERROR(VLOOKUP(B55,'Clients'!$A$5:$I$104,8,FALSE),""))</f>
      </c>
      <c r="G55" s="14">
        <f>IF(OR(E55="",F55=""),"",ROUND(E55*F55,2))</f>
      </c>
      <c r="H55" s="6"/>
      <c r="I55" s="6"/>
    </row>
    <row r="56" spans="1:9" x14ac:dyDescent="0.25">
      <c r="A56" s="12"/>
      <c r="B56" s="6"/>
      <c r="C56" s="6"/>
      <c r="D56" s="6"/>
      <c r="E56" s="13"/>
      <c r="F56" s="10">
        <f>IF(B56="","",IFERROR(VLOOKUP(B56,'Clients'!$A$5:$I$104,8,FALSE),""))</f>
      </c>
      <c r="G56" s="14">
        <f>IF(OR(E56="",F56=""),"",ROUND(E56*F56,2))</f>
      </c>
      <c r="H56" s="6"/>
      <c r="I56" s="6"/>
    </row>
    <row r="57" spans="1:9" x14ac:dyDescent="0.25">
      <c r="A57" s="12"/>
      <c r="B57" s="6"/>
      <c r="C57" s="6"/>
      <c r="D57" s="6"/>
      <c r="E57" s="13"/>
      <c r="F57" s="10">
        <f>IF(B57="","",IFERROR(VLOOKUP(B57,'Clients'!$A$5:$I$104,8,FALSE),""))</f>
      </c>
      <c r="G57" s="14">
        <f>IF(OR(E57="",F57=""),"",ROUND(E57*F57,2))</f>
      </c>
      <c r="H57" s="6"/>
      <c r="I57" s="6"/>
    </row>
    <row r="58" spans="1:9" x14ac:dyDescent="0.25">
      <c r="A58" s="12"/>
      <c r="B58" s="6"/>
      <c r="C58" s="6"/>
      <c r="D58" s="6"/>
      <c r="E58" s="13"/>
      <c r="F58" s="10">
        <f>IF(B58="","",IFERROR(VLOOKUP(B58,'Clients'!$A$5:$I$104,8,FALSE),""))</f>
      </c>
      <c r="G58" s="14">
        <f>IF(OR(E58="",F58=""),"",ROUND(E58*F58,2))</f>
      </c>
      <c r="H58" s="6"/>
      <c r="I58" s="6"/>
    </row>
    <row r="59" spans="1:9" x14ac:dyDescent="0.25">
      <c r="A59" s="12"/>
      <c r="B59" s="6"/>
      <c r="C59" s="6"/>
      <c r="D59" s="6"/>
      <c r="E59" s="13"/>
      <c r="F59" s="10">
        <f>IF(B59="","",IFERROR(VLOOKUP(B59,'Clients'!$A$5:$I$104,8,FALSE),""))</f>
      </c>
      <c r="G59" s="14">
        <f>IF(OR(E59="",F59=""),"",ROUND(E59*F59,2))</f>
      </c>
      <c r="H59" s="6"/>
      <c r="I59" s="6"/>
    </row>
    <row r="60" spans="1:9" x14ac:dyDescent="0.25">
      <c r="A60" s="12"/>
      <c r="B60" s="6"/>
      <c r="C60" s="6"/>
      <c r="D60" s="6"/>
      <c r="E60" s="13"/>
      <c r="F60" s="10">
        <f>IF(B60="","",IFERROR(VLOOKUP(B60,'Clients'!$A$5:$I$104,8,FALSE),""))</f>
      </c>
      <c r="G60" s="14">
        <f>IF(OR(E60="",F60=""),"",ROUND(E60*F60,2))</f>
      </c>
      <c r="H60" s="6"/>
      <c r="I60" s="6"/>
    </row>
    <row r="61" spans="1:9" x14ac:dyDescent="0.25">
      <c r="A61" s="12"/>
      <c r="B61" s="6"/>
      <c r="C61" s="6"/>
      <c r="D61" s="6"/>
      <c r="E61" s="13"/>
      <c r="F61" s="10">
        <f>IF(B61="","",IFERROR(VLOOKUP(B61,'Clients'!$A$5:$I$104,8,FALSE),""))</f>
      </c>
      <c r="G61" s="14">
        <f>IF(OR(E61="",F61=""),"",ROUND(E61*F61,2))</f>
      </c>
      <c r="H61" s="6"/>
      <c r="I61" s="6"/>
    </row>
    <row r="62" spans="1:9" x14ac:dyDescent="0.25">
      <c r="A62" s="12"/>
      <c r="B62" s="6"/>
      <c r="C62" s="6"/>
      <c r="D62" s="6"/>
      <c r="E62" s="13"/>
      <c r="F62" s="10">
        <f>IF(B62="","",IFERROR(VLOOKUP(B62,'Clients'!$A$5:$I$104,8,FALSE),""))</f>
      </c>
      <c r="G62" s="14">
        <f>IF(OR(E62="",F62=""),"",ROUND(E62*F62,2))</f>
      </c>
      <c r="H62" s="6"/>
      <c r="I62" s="6"/>
    </row>
    <row r="63" spans="1:9" x14ac:dyDescent="0.25">
      <c r="A63" s="12"/>
      <c r="B63" s="6"/>
      <c r="C63" s="6"/>
      <c r="D63" s="6"/>
      <c r="E63" s="13"/>
      <c r="F63" s="10">
        <f>IF(B63="","",IFERROR(VLOOKUP(B63,'Clients'!$A$5:$I$104,8,FALSE),""))</f>
      </c>
      <c r="G63" s="14">
        <f>IF(OR(E63="",F63=""),"",ROUND(E63*F63,2))</f>
      </c>
      <c r="H63" s="6"/>
      <c r="I63" s="6"/>
    </row>
    <row r="64" spans="1:9" x14ac:dyDescent="0.25">
      <c r="A64" s="12"/>
      <c r="B64" s="6"/>
      <c r="C64" s="6"/>
      <c r="D64" s="6"/>
      <c r="E64" s="13"/>
      <c r="F64" s="10">
        <f>IF(B64="","",IFERROR(VLOOKUP(B64,'Clients'!$A$5:$I$104,8,FALSE),""))</f>
      </c>
      <c r="G64" s="14">
        <f>IF(OR(E64="",F64=""),"",ROUND(E64*F64,2))</f>
      </c>
      <c r="H64" s="6"/>
      <c r="I64" s="6"/>
    </row>
    <row r="65" spans="1:9" x14ac:dyDescent="0.25">
      <c r="A65" s="12"/>
      <c r="B65" s="6"/>
      <c r="C65" s="6"/>
      <c r="D65" s="6"/>
      <c r="E65" s="13"/>
      <c r="F65" s="10">
        <f>IF(B65="","",IFERROR(VLOOKUP(B65,'Clients'!$A$5:$I$104,8,FALSE),""))</f>
      </c>
      <c r="G65" s="14">
        <f>IF(OR(E65="",F65=""),"",ROUND(E65*F65,2))</f>
      </c>
      <c r="H65" s="6"/>
      <c r="I65" s="6"/>
    </row>
    <row r="66" spans="1:9" x14ac:dyDescent="0.25">
      <c r="A66" s="12"/>
      <c r="B66" s="6"/>
      <c r="C66" s="6"/>
      <c r="D66" s="6"/>
      <c r="E66" s="13"/>
      <c r="F66" s="10">
        <f>IF(B66="","",IFERROR(VLOOKUP(B66,'Clients'!$A$5:$I$104,8,FALSE),""))</f>
      </c>
      <c r="G66" s="14">
        <f>IF(OR(E66="",F66=""),"",ROUND(E66*F66,2))</f>
      </c>
      <c r="H66" s="6"/>
      <c r="I66" s="6"/>
    </row>
    <row r="67" spans="1:9" x14ac:dyDescent="0.25">
      <c r="A67" s="12"/>
      <c r="B67" s="6"/>
      <c r="C67" s="6"/>
      <c r="D67" s="6"/>
      <c r="E67" s="13"/>
      <c r="F67" s="10">
        <f>IF(B67="","",IFERROR(VLOOKUP(B67,'Clients'!$A$5:$I$104,8,FALSE),""))</f>
      </c>
      <c r="G67" s="14">
        <f>IF(OR(E67="",F67=""),"",ROUND(E67*F67,2))</f>
      </c>
      <c r="H67" s="6"/>
      <c r="I67" s="6"/>
    </row>
    <row r="68" spans="1:9" x14ac:dyDescent="0.25">
      <c r="A68" s="12"/>
      <c r="B68" s="6"/>
      <c r="C68" s="6"/>
      <c r="D68" s="6"/>
      <c r="E68" s="13"/>
      <c r="F68" s="10">
        <f>IF(B68="","",IFERROR(VLOOKUP(B68,'Clients'!$A$5:$I$104,8,FALSE),""))</f>
      </c>
      <c r="G68" s="14">
        <f>IF(OR(E68="",F68=""),"",ROUND(E68*F68,2))</f>
      </c>
      <c r="H68" s="6"/>
      <c r="I68" s="6"/>
    </row>
    <row r="69" spans="1:9" x14ac:dyDescent="0.25">
      <c r="A69" s="12"/>
      <c r="B69" s="6"/>
      <c r="C69" s="6"/>
      <c r="D69" s="6"/>
      <c r="E69" s="13"/>
      <c r="F69" s="10">
        <f>IF(B69="","",IFERROR(VLOOKUP(B69,'Clients'!$A$5:$I$104,8,FALSE),""))</f>
      </c>
      <c r="G69" s="14">
        <f>IF(OR(E69="",F69=""),"",ROUND(E69*F69,2))</f>
      </c>
      <c r="H69" s="6"/>
      <c r="I69" s="6"/>
    </row>
    <row r="70" spans="1:9" x14ac:dyDescent="0.25">
      <c r="A70" s="12"/>
      <c r="B70" s="6"/>
      <c r="C70" s="6"/>
      <c r="D70" s="6"/>
      <c r="E70" s="13"/>
      <c r="F70" s="10">
        <f>IF(B70="","",IFERROR(VLOOKUP(B70,'Clients'!$A$5:$I$104,8,FALSE),""))</f>
      </c>
      <c r="G70" s="14">
        <f>IF(OR(E70="",F70=""),"",ROUND(E70*F70,2))</f>
      </c>
      <c r="H70" s="6"/>
      <c r="I70" s="6"/>
    </row>
    <row r="71" spans="1:9" x14ac:dyDescent="0.25">
      <c r="A71" s="12"/>
      <c r="B71" s="6"/>
      <c r="C71" s="6"/>
      <c r="D71" s="6"/>
      <c r="E71" s="13"/>
      <c r="F71" s="10">
        <f>IF(B71="","",IFERROR(VLOOKUP(B71,'Clients'!$A$5:$I$104,8,FALSE),""))</f>
      </c>
      <c r="G71" s="14">
        <f>IF(OR(E71="",F71=""),"",ROUND(E71*F71,2))</f>
      </c>
      <c r="H71" s="6"/>
      <c r="I71" s="6"/>
    </row>
    <row r="72" spans="1:9" x14ac:dyDescent="0.25">
      <c r="A72" s="12"/>
      <c r="B72" s="6"/>
      <c r="C72" s="6"/>
      <c r="D72" s="6"/>
      <c r="E72" s="13"/>
      <c r="F72" s="10">
        <f>IF(B72="","",IFERROR(VLOOKUP(B72,'Clients'!$A$5:$I$104,8,FALSE),""))</f>
      </c>
      <c r="G72" s="14">
        <f>IF(OR(E72="",F72=""),"",ROUND(E72*F72,2))</f>
      </c>
      <c r="H72" s="6"/>
      <c r="I72" s="6"/>
    </row>
    <row r="73" spans="1:9" x14ac:dyDescent="0.25">
      <c r="A73" s="12"/>
      <c r="B73" s="6"/>
      <c r="C73" s="6"/>
      <c r="D73" s="6"/>
      <c r="E73" s="13"/>
      <c r="F73" s="10">
        <f>IF(B73="","",IFERROR(VLOOKUP(B73,'Clients'!$A$5:$I$104,8,FALSE),""))</f>
      </c>
      <c r="G73" s="14">
        <f>IF(OR(E73="",F73=""),"",ROUND(E73*F73,2))</f>
      </c>
      <c r="H73" s="6"/>
      <c r="I73" s="6"/>
    </row>
    <row r="74" spans="1:9" x14ac:dyDescent="0.25">
      <c r="A74" s="12"/>
      <c r="B74" s="6"/>
      <c r="C74" s="6"/>
      <c r="D74" s="6"/>
      <c r="E74" s="13"/>
      <c r="F74" s="10">
        <f>IF(B74="","",IFERROR(VLOOKUP(B74,'Clients'!$A$5:$I$104,8,FALSE),""))</f>
      </c>
      <c r="G74" s="14">
        <f>IF(OR(E74="",F74=""),"",ROUND(E74*F74,2))</f>
      </c>
      <c r="H74" s="6"/>
      <c r="I74" s="6"/>
    </row>
    <row r="75" spans="1:9" x14ac:dyDescent="0.25">
      <c r="A75" s="12"/>
      <c r="B75" s="6"/>
      <c r="C75" s="6"/>
      <c r="D75" s="6"/>
      <c r="E75" s="13"/>
      <c r="F75" s="10">
        <f>IF(B75="","",IFERROR(VLOOKUP(B75,'Clients'!$A$5:$I$104,8,FALSE),""))</f>
      </c>
      <c r="G75" s="14">
        <f>IF(OR(E75="",F75=""),"",ROUND(E75*F75,2))</f>
      </c>
      <c r="H75" s="6"/>
      <c r="I75" s="6"/>
    </row>
    <row r="76" spans="1:9" x14ac:dyDescent="0.25">
      <c r="A76" s="12"/>
      <c r="B76" s="6"/>
      <c r="C76" s="6"/>
      <c r="D76" s="6"/>
      <c r="E76" s="13"/>
      <c r="F76" s="10">
        <f>IF(B76="","",IFERROR(VLOOKUP(B76,'Clients'!$A$5:$I$104,8,FALSE),""))</f>
      </c>
      <c r="G76" s="14">
        <f>IF(OR(E76="",F76=""),"",ROUND(E76*F76,2))</f>
      </c>
      <c r="H76" s="6"/>
      <c r="I76" s="6"/>
    </row>
    <row r="77" spans="1:9" x14ac:dyDescent="0.25">
      <c r="A77" s="12"/>
      <c r="B77" s="6"/>
      <c r="C77" s="6"/>
      <c r="D77" s="6"/>
      <c r="E77" s="13"/>
      <c r="F77" s="10">
        <f>IF(B77="","",IFERROR(VLOOKUP(B77,'Clients'!$A$5:$I$104,8,FALSE),""))</f>
      </c>
      <c r="G77" s="14">
        <f>IF(OR(E77="",F77=""),"",ROUND(E77*F77,2))</f>
      </c>
      <c r="H77" s="6"/>
      <c r="I77" s="6"/>
    </row>
    <row r="78" spans="1:9" x14ac:dyDescent="0.25">
      <c r="A78" s="12"/>
      <c r="B78" s="6"/>
      <c r="C78" s="6"/>
      <c r="D78" s="6"/>
      <c r="E78" s="13"/>
      <c r="F78" s="10">
        <f>IF(B78="","",IFERROR(VLOOKUP(B78,'Clients'!$A$5:$I$104,8,FALSE),""))</f>
      </c>
      <c r="G78" s="14">
        <f>IF(OR(E78="",F78=""),"",ROUND(E78*F78,2))</f>
      </c>
      <c r="H78" s="6"/>
      <c r="I78" s="6"/>
    </row>
    <row r="79" spans="1:9" x14ac:dyDescent="0.25">
      <c r="A79" s="12"/>
      <c r="B79" s="6"/>
      <c r="C79" s="6"/>
      <c r="D79" s="6"/>
      <c r="E79" s="13"/>
      <c r="F79" s="10">
        <f>IF(B79="","",IFERROR(VLOOKUP(B79,'Clients'!$A$5:$I$104,8,FALSE),""))</f>
      </c>
      <c r="G79" s="14">
        <f>IF(OR(E79="",F79=""),"",ROUND(E79*F79,2))</f>
      </c>
      <c r="H79" s="6"/>
      <c r="I79" s="6"/>
    </row>
    <row r="80" spans="1:9" x14ac:dyDescent="0.25">
      <c r="A80" s="12"/>
      <c r="B80" s="6"/>
      <c r="C80" s="6"/>
      <c r="D80" s="6"/>
      <c r="E80" s="13"/>
      <c r="F80" s="10">
        <f>IF(B80="","",IFERROR(VLOOKUP(B80,'Clients'!$A$5:$I$104,8,FALSE),""))</f>
      </c>
      <c r="G80" s="14">
        <f>IF(OR(E80="",F80=""),"",ROUND(E80*F80,2))</f>
      </c>
      <c r="H80" s="6"/>
      <c r="I80" s="6"/>
    </row>
    <row r="81" spans="1:9" x14ac:dyDescent="0.25">
      <c r="A81" s="12"/>
      <c r="B81" s="6"/>
      <c r="C81" s="6"/>
      <c r="D81" s="6"/>
      <c r="E81" s="13"/>
      <c r="F81" s="10">
        <f>IF(B81="","",IFERROR(VLOOKUP(B81,'Clients'!$A$5:$I$104,8,FALSE),""))</f>
      </c>
      <c r="G81" s="14">
        <f>IF(OR(E81="",F81=""),"",ROUND(E81*F81,2))</f>
      </c>
      <c r="H81" s="6"/>
      <c r="I81" s="6"/>
    </row>
    <row r="82" spans="1:9" x14ac:dyDescent="0.25">
      <c r="A82" s="12"/>
      <c r="B82" s="6"/>
      <c r="C82" s="6"/>
      <c r="D82" s="6"/>
      <c r="E82" s="13"/>
      <c r="F82" s="10">
        <f>IF(B82="","",IFERROR(VLOOKUP(B82,'Clients'!$A$5:$I$104,8,FALSE),""))</f>
      </c>
      <c r="G82" s="14">
        <f>IF(OR(E82="",F82=""),"",ROUND(E82*F82,2))</f>
      </c>
      <c r="H82" s="6"/>
      <c r="I82" s="6"/>
    </row>
    <row r="83" spans="1:9" x14ac:dyDescent="0.25">
      <c r="A83" s="12"/>
      <c r="B83" s="6"/>
      <c r="C83" s="6"/>
      <c r="D83" s="6"/>
      <c r="E83" s="13"/>
      <c r="F83" s="10">
        <f>IF(B83="","",IFERROR(VLOOKUP(B83,'Clients'!$A$5:$I$104,8,FALSE),""))</f>
      </c>
      <c r="G83" s="14">
        <f>IF(OR(E83="",F83=""),"",ROUND(E83*F83,2))</f>
      </c>
      <c r="H83" s="6"/>
      <c r="I83" s="6"/>
    </row>
    <row r="84" spans="1:9" x14ac:dyDescent="0.25">
      <c r="A84" s="12"/>
      <c r="B84" s="6"/>
      <c r="C84" s="6"/>
      <c r="D84" s="6"/>
      <c r="E84" s="13"/>
      <c r="F84" s="10">
        <f>IF(B84="","",IFERROR(VLOOKUP(B84,'Clients'!$A$5:$I$104,8,FALSE),""))</f>
      </c>
      <c r="G84" s="14">
        <f>IF(OR(E84="",F84=""),"",ROUND(E84*F84,2))</f>
      </c>
      <c r="H84" s="6"/>
      <c r="I84" s="6"/>
    </row>
    <row r="85" spans="1:9" x14ac:dyDescent="0.25">
      <c r="A85" s="12"/>
      <c r="B85" s="6"/>
      <c r="C85" s="6"/>
      <c r="D85" s="6"/>
      <c r="E85" s="13"/>
      <c r="F85" s="10">
        <f>IF(B85="","",IFERROR(VLOOKUP(B85,'Clients'!$A$5:$I$104,8,FALSE),""))</f>
      </c>
      <c r="G85" s="14">
        <f>IF(OR(E85="",F85=""),"",ROUND(E85*F85,2))</f>
      </c>
      <c r="H85" s="6"/>
      <c r="I85" s="6"/>
    </row>
    <row r="86" spans="1:9" x14ac:dyDescent="0.25">
      <c r="A86" s="12"/>
      <c r="B86" s="6"/>
      <c r="C86" s="6"/>
      <c r="D86" s="6"/>
      <c r="E86" s="13"/>
      <c r="F86" s="10">
        <f>IF(B86="","",IFERROR(VLOOKUP(B86,'Clients'!$A$5:$I$104,8,FALSE),""))</f>
      </c>
      <c r="G86" s="14">
        <f>IF(OR(E86="",F86=""),"",ROUND(E86*F86,2))</f>
      </c>
      <c r="H86" s="6"/>
      <c r="I86" s="6"/>
    </row>
    <row r="87" spans="1:9" x14ac:dyDescent="0.25">
      <c r="A87" s="12"/>
      <c r="B87" s="6"/>
      <c r="C87" s="6"/>
      <c r="D87" s="6"/>
      <c r="E87" s="13"/>
      <c r="F87" s="10">
        <f>IF(B87="","",IFERROR(VLOOKUP(B87,'Clients'!$A$5:$I$104,8,FALSE),""))</f>
      </c>
      <c r="G87" s="14">
        <f>IF(OR(E87="",F87=""),"",ROUND(E87*F87,2))</f>
      </c>
      <c r="H87" s="6"/>
      <c r="I87" s="6"/>
    </row>
    <row r="88" spans="1:9" x14ac:dyDescent="0.25">
      <c r="A88" s="12"/>
      <c r="B88" s="6"/>
      <c r="C88" s="6"/>
      <c r="D88" s="6"/>
      <c r="E88" s="13"/>
      <c r="F88" s="10">
        <f>IF(B88="","",IFERROR(VLOOKUP(B88,'Clients'!$A$5:$I$104,8,FALSE),""))</f>
      </c>
      <c r="G88" s="14">
        <f>IF(OR(E88="",F88=""),"",ROUND(E88*F88,2))</f>
      </c>
      <c r="H88" s="6"/>
      <c r="I88" s="6"/>
    </row>
    <row r="89" spans="1:9" x14ac:dyDescent="0.25">
      <c r="A89" s="12"/>
      <c r="B89" s="6"/>
      <c r="C89" s="6"/>
      <c r="D89" s="6"/>
      <c r="E89" s="13"/>
      <c r="F89" s="10">
        <f>IF(B89="","",IFERROR(VLOOKUP(B89,'Clients'!$A$5:$I$104,8,FALSE),""))</f>
      </c>
      <c r="G89" s="14">
        <f>IF(OR(E89="",F89=""),"",ROUND(E89*F89,2))</f>
      </c>
      <c r="H89" s="6"/>
      <c r="I89" s="6"/>
    </row>
    <row r="90" spans="1:9" x14ac:dyDescent="0.25">
      <c r="A90" s="12"/>
      <c r="B90" s="6"/>
      <c r="C90" s="6"/>
      <c r="D90" s="6"/>
      <c r="E90" s="13"/>
      <c r="F90" s="10">
        <f>IF(B90="","",IFERROR(VLOOKUP(B90,'Clients'!$A$5:$I$104,8,FALSE),""))</f>
      </c>
      <c r="G90" s="14">
        <f>IF(OR(E90="",F90=""),"",ROUND(E90*F90,2))</f>
      </c>
      <c r="H90" s="6"/>
      <c r="I90" s="6"/>
    </row>
    <row r="91" spans="1:9" x14ac:dyDescent="0.25">
      <c r="A91" s="12"/>
      <c r="B91" s="6"/>
      <c r="C91" s="6"/>
      <c r="D91" s="6"/>
      <c r="E91" s="13"/>
      <c r="F91" s="10">
        <f>IF(B91="","",IFERROR(VLOOKUP(B91,'Clients'!$A$5:$I$104,8,FALSE),""))</f>
      </c>
      <c r="G91" s="14">
        <f>IF(OR(E91="",F91=""),"",ROUND(E91*F91,2))</f>
      </c>
      <c r="H91" s="6"/>
      <c r="I91" s="6"/>
    </row>
    <row r="92" spans="1:9" x14ac:dyDescent="0.25">
      <c r="A92" s="12"/>
      <c r="B92" s="6"/>
      <c r="C92" s="6"/>
      <c r="D92" s="6"/>
      <c r="E92" s="13"/>
      <c r="F92" s="10">
        <f>IF(B92="","",IFERROR(VLOOKUP(B92,'Clients'!$A$5:$I$104,8,FALSE),""))</f>
      </c>
      <c r="G92" s="14">
        <f>IF(OR(E92="",F92=""),"",ROUND(E92*F92,2))</f>
      </c>
      <c r="H92" s="6"/>
      <c r="I92" s="6"/>
    </row>
    <row r="93" spans="1:9" x14ac:dyDescent="0.25">
      <c r="A93" s="12"/>
      <c r="B93" s="6"/>
      <c r="C93" s="6"/>
      <c r="D93" s="6"/>
      <c r="E93" s="13"/>
      <c r="F93" s="10">
        <f>IF(B93="","",IFERROR(VLOOKUP(B93,'Clients'!$A$5:$I$104,8,FALSE),""))</f>
      </c>
      <c r="G93" s="14">
        <f>IF(OR(E93="",F93=""),"",ROUND(E93*F93,2))</f>
      </c>
      <c r="H93" s="6"/>
      <c r="I93" s="6"/>
    </row>
    <row r="94" spans="1:9" x14ac:dyDescent="0.25">
      <c r="A94" s="12"/>
      <c r="B94" s="6"/>
      <c r="C94" s="6"/>
      <c r="D94" s="6"/>
      <c r="E94" s="13"/>
      <c r="F94" s="10">
        <f>IF(B94="","",IFERROR(VLOOKUP(B94,'Clients'!$A$5:$I$104,8,FALSE),""))</f>
      </c>
      <c r="G94" s="14">
        <f>IF(OR(E94="",F94=""),"",ROUND(E94*F94,2))</f>
      </c>
      <c r="H94" s="6"/>
      <c r="I94" s="6"/>
    </row>
    <row r="95" spans="1:9" x14ac:dyDescent="0.25">
      <c r="A95" s="12"/>
      <c r="B95" s="6"/>
      <c r="C95" s="6"/>
      <c r="D95" s="6"/>
      <c r="E95" s="13"/>
      <c r="F95" s="10">
        <f>IF(B95="","",IFERROR(VLOOKUP(B95,'Clients'!$A$5:$I$104,8,FALSE),""))</f>
      </c>
      <c r="G95" s="14">
        <f>IF(OR(E95="",F95=""),"",ROUND(E95*F95,2))</f>
      </c>
      <c r="H95" s="6"/>
      <c r="I95" s="6"/>
    </row>
    <row r="96" spans="1:9" x14ac:dyDescent="0.25">
      <c r="A96" s="12"/>
      <c r="B96" s="6"/>
      <c r="C96" s="6"/>
      <c r="D96" s="6"/>
      <c r="E96" s="13"/>
      <c r="F96" s="10">
        <f>IF(B96="","",IFERROR(VLOOKUP(B96,'Clients'!$A$5:$I$104,8,FALSE),""))</f>
      </c>
      <c r="G96" s="14">
        <f>IF(OR(E96="",F96=""),"",ROUND(E96*F96,2))</f>
      </c>
      <c r="H96" s="6"/>
      <c r="I96" s="6"/>
    </row>
    <row r="97" spans="1:9" x14ac:dyDescent="0.25">
      <c r="A97" s="12"/>
      <c r="B97" s="6"/>
      <c r="C97" s="6"/>
      <c r="D97" s="6"/>
      <c r="E97" s="13"/>
      <c r="F97" s="10">
        <f>IF(B97="","",IFERROR(VLOOKUP(B97,'Clients'!$A$5:$I$104,8,FALSE),""))</f>
      </c>
      <c r="G97" s="14">
        <f>IF(OR(E97="",F97=""),"",ROUND(E97*F97,2))</f>
      </c>
      <c r="H97" s="6"/>
      <c r="I97" s="6"/>
    </row>
    <row r="98" spans="1:9" x14ac:dyDescent="0.25">
      <c r="A98" s="12"/>
      <c r="B98" s="6"/>
      <c r="C98" s="6"/>
      <c r="D98" s="6"/>
      <c r="E98" s="13"/>
      <c r="F98" s="10">
        <f>IF(B98="","",IFERROR(VLOOKUP(B98,'Clients'!$A$5:$I$104,8,FALSE),""))</f>
      </c>
      <c r="G98" s="14">
        <f>IF(OR(E98="",F98=""),"",ROUND(E98*F98,2))</f>
      </c>
      <c r="H98" s="6"/>
      <c r="I98" s="6"/>
    </row>
    <row r="99" spans="1:9" x14ac:dyDescent="0.25">
      <c r="A99" s="12"/>
      <c r="B99" s="6"/>
      <c r="C99" s="6"/>
      <c r="D99" s="6"/>
      <c r="E99" s="13"/>
      <c r="F99" s="10">
        <f>IF(B99="","",IFERROR(VLOOKUP(B99,'Clients'!$A$5:$I$104,8,FALSE),""))</f>
      </c>
      <c r="G99" s="14">
        <f>IF(OR(E99="",F99=""),"",ROUND(E99*F99,2))</f>
      </c>
      <c r="H99" s="6"/>
      <c r="I99" s="6"/>
    </row>
    <row r="100" spans="1:9" x14ac:dyDescent="0.25">
      <c r="A100" s="12"/>
      <c r="B100" s="6"/>
      <c r="C100" s="6"/>
      <c r="D100" s="6"/>
      <c r="E100" s="13"/>
      <c r="F100" s="10">
        <f>IF(B100="","",IFERROR(VLOOKUP(B100,'Clients'!$A$5:$I$104,8,FALSE),""))</f>
      </c>
      <c r="G100" s="14">
        <f>IF(OR(E100="",F100=""),"",ROUND(E100*F100,2))</f>
      </c>
      <c r="H100" s="6"/>
      <c r="I100" s="6"/>
    </row>
    <row r="101" spans="1:9" x14ac:dyDescent="0.25">
      <c r="A101" s="12"/>
      <c r="B101" s="6"/>
      <c r="C101" s="6"/>
      <c r="D101" s="6"/>
      <c r="E101" s="13"/>
      <c r="F101" s="10">
        <f>IF(B101="","",IFERROR(VLOOKUP(B101,'Clients'!$A$5:$I$104,8,FALSE),""))</f>
      </c>
      <c r="G101" s="14">
        <f>IF(OR(E101="",F101=""),"",ROUND(E101*F101,2))</f>
      </c>
      <c r="H101" s="6"/>
      <c r="I101" s="6"/>
    </row>
    <row r="102" spans="1:9" x14ac:dyDescent="0.25">
      <c r="A102" s="12"/>
      <c r="B102" s="6"/>
      <c r="C102" s="6"/>
      <c r="D102" s="6"/>
      <c r="E102" s="13"/>
      <c r="F102" s="10">
        <f>IF(B102="","",IFERROR(VLOOKUP(B102,'Clients'!$A$5:$I$104,8,FALSE),""))</f>
      </c>
      <c r="G102" s="14">
        <f>IF(OR(E102="",F102=""),"",ROUND(E102*F102,2))</f>
      </c>
      <c r="H102" s="6"/>
      <c r="I102" s="6"/>
    </row>
    <row r="103" spans="1:9" x14ac:dyDescent="0.25">
      <c r="A103" s="12"/>
      <c r="B103" s="6"/>
      <c r="C103" s="6"/>
      <c r="D103" s="6"/>
      <c r="E103" s="13"/>
      <c r="F103" s="10">
        <f>IF(B103="","",IFERROR(VLOOKUP(B103,'Clients'!$A$5:$I$104,8,FALSE),""))</f>
      </c>
      <c r="G103" s="14">
        <f>IF(OR(E103="",F103=""),"",ROUND(E103*F103,2))</f>
      </c>
      <c r="H103" s="6"/>
      <c r="I103" s="6"/>
    </row>
    <row r="104" spans="1:9" x14ac:dyDescent="0.25">
      <c r="A104" s="12"/>
      <c r="B104" s="6"/>
      <c r="C104" s="6"/>
      <c r="D104" s="6"/>
      <c r="E104" s="13"/>
      <c r="F104" s="10">
        <f>IF(B104="","",IFERROR(VLOOKUP(B104,'Clients'!$A$5:$I$104,8,FALSE),""))</f>
      </c>
      <c r="G104" s="14">
        <f>IF(OR(E104="",F104=""),"",ROUND(E104*F104,2))</f>
      </c>
      <c r="H104" s="6"/>
      <c r="I104" s="6"/>
    </row>
    <row r="105" spans="1:9" x14ac:dyDescent="0.25">
      <c r="A105" s="12"/>
      <c r="B105" s="6"/>
      <c r="C105" s="6"/>
      <c r="D105" s="6"/>
      <c r="E105" s="13"/>
      <c r="F105" s="10">
        <f>IF(B105="","",IFERROR(VLOOKUP(B105,'Clients'!$A$5:$I$104,8,FALSE),""))</f>
      </c>
      <c r="G105" s="14">
        <f>IF(OR(E105="",F105=""),"",ROUND(E105*F105,2))</f>
      </c>
      <c r="H105" s="6"/>
      <c r="I105" s="6"/>
    </row>
    <row r="106" spans="1:9" x14ac:dyDescent="0.25">
      <c r="A106" s="12"/>
      <c r="B106" s="6"/>
      <c r="C106" s="6"/>
      <c r="D106" s="6"/>
      <c r="E106" s="13"/>
      <c r="F106" s="10">
        <f>IF(B106="","",IFERROR(VLOOKUP(B106,'Clients'!$A$5:$I$104,8,FALSE),""))</f>
      </c>
      <c r="G106" s="14">
        <f>IF(OR(E106="",F106=""),"",ROUND(E106*F106,2))</f>
      </c>
      <c r="H106" s="6"/>
      <c r="I106" s="6"/>
    </row>
    <row r="107" spans="1:9" x14ac:dyDescent="0.25">
      <c r="A107" s="12"/>
      <c r="B107" s="6"/>
      <c r="C107" s="6"/>
      <c r="D107" s="6"/>
      <c r="E107" s="13"/>
      <c r="F107" s="10">
        <f>IF(B107="","",IFERROR(VLOOKUP(B107,'Clients'!$A$5:$I$104,8,FALSE),""))</f>
      </c>
      <c r="G107" s="14">
        <f>IF(OR(E107="",F107=""),"",ROUND(E107*F107,2))</f>
      </c>
      <c r="H107" s="6"/>
      <c r="I107" s="6"/>
    </row>
    <row r="108" spans="1:9" x14ac:dyDescent="0.25">
      <c r="A108" s="12"/>
      <c r="B108" s="6"/>
      <c r="C108" s="6"/>
      <c r="D108" s="6"/>
      <c r="E108" s="13"/>
      <c r="F108" s="10">
        <f>IF(B108="","",IFERROR(VLOOKUP(B108,'Clients'!$A$5:$I$104,8,FALSE),""))</f>
      </c>
      <c r="G108" s="14">
        <f>IF(OR(E108="",F108=""),"",ROUND(E108*F108,2))</f>
      </c>
      <c r="H108" s="6"/>
      <c r="I108" s="6"/>
    </row>
    <row r="109" spans="1:9" x14ac:dyDescent="0.25">
      <c r="A109" s="12"/>
      <c r="B109" s="6"/>
      <c r="C109" s="6"/>
      <c r="D109" s="6"/>
      <c r="E109" s="13"/>
      <c r="F109" s="10">
        <f>IF(B109="","",IFERROR(VLOOKUP(B109,'Clients'!$A$5:$I$104,8,FALSE),""))</f>
      </c>
      <c r="G109" s="14">
        <f>IF(OR(E109="",F109=""),"",ROUND(E109*F109,2))</f>
      </c>
      <c r="H109" s="6"/>
      <c r="I109" s="6"/>
    </row>
    <row r="110" spans="1:9" x14ac:dyDescent="0.25">
      <c r="A110" s="12"/>
      <c r="B110" s="6"/>
      <c r="C110" s="6"/>
      <c r="D110" s="6"/>
      <c r="E110" s="13"/>
      <c r="F110" s="10">
        <f>IF(B110="","",IFERROR(VLOOKUP(B110,'Clients'!$A$5:$I$104,8,FALSE),""))</f>
      </c>
      <c r="G110" s="14">
        <f>IF(OR(E110="",F110=""),"",ROUND(E110*F110,2))</f>
      </c>
      <c r="H110" s="6"/>
      <c r="I110" s="6"/>
    </row>
    <row r="111" spans="1:9" x14ac:dyDescent="0.25">
      <c r="A111" s="12"/>
      <c r="B111" s="6"/>
      <c r="C111" s="6"/>
      <c r="D111" s="6"/>
      <c r="E111" s="13"/>
      <c r="F111" s="10">
        <f>IF(B111="","",IFERROR(VLOOKUP(B111,'Clients'!$A$5:$I$104,8,FALSE),""))</f>
      </c>
      <c r="G111" s="14">
        <f>IF(OR(E111="",F111=""),"",ROUND(E111*F111,2))</f>
      </c>
      <c r="H111" s="6"/>
      <c r="I111" s="6"/>
    </row>
    <row r="112" spans="1:9" x14ac:dyDescent="0.25">
      <c r="A112" s="12"/>
      <c r="B112" s="6"/>
      <c r="C112" s="6"/>
      <c r="D112" s="6"/>
      <c r="E112" s="13"/>
      <c r="F112" s="10">
        <f>IF(B112="","",IFERROR(VLOOKUP(B112,'Clients'!$A$5:$I$104,8,FALSE),""))</f>
      </c>
      <c r="G112" s="14">
        <f>IF(OR(E112="",F112=""),"",ROUND(E112*F112,2))</f>
      </c>
      <c r="H112" s="6"/>
      <c r="I112" s="6"/>
    </row>
    <row r="113" spans="1:9" x14ac:dyDescent="0.25">
      <c r="A113" s="12"/>
      <c r="B113" s="6"/>
      <c r="C113" s="6"/>
      <c r="D113" s="6"/>
      <c r="E113" s="13"/>
      <c r="F113" s="10">
        <f>IF(B113="","",IFERROR(VLOOKUP(B113,'Clients'!$A$5:$I$104,8,FALSE),""))</f>
      </c>
      <c r="G113" s="14">
        <f>IF(OR(E113="",F113=""),"",ROUND(E113*F113,2))</f>
      </c>
      <c r="H113" s="6"/>
      <c r="I113" s="6"/>
    </row>
    <row r="114" spans="1:9" x14ac:dyDescent="0.25">
      <c r="A114" s="12"/>
      <c r="B114" s="6"/>
      <c r="C114" s="6"/>
      <c r="D114" s="6"/>
      <c r="E114" s="13"/>
      <c r="F114" s="10">
        <f>IF(B114="","",IFERROR(VLOOKUP(B114,'Clients'!$A$5:$I$104,8,FALSE),""))</f>
      </c>
      <c r="G114" s="14">
        <f>IF(OR(E114="",F114=""),"",ROUND(E114*F114,2))</f>
      </c>
      <c r="H114" s="6"/>
      <c r="I114" s="6"/>
    </row>
    <row r="115" spans="1:9" x14ac:dyDescent="0.25">
      <c r="A115" s="12"/>
      <c r="B115" s="6"/>
      <c r="C115" s="6"/>
      <c r="D115" s="6"/>
      <c r="E115" s="13"/>
      <c r="F115" s="10">
        <f>IF(B115="","",IFERROR(VLOOKUP(B115,'Clients'!$A$5:$I$104,8,FALSE),""))</f>
      </c>
      <c r="G115" s="14">
        <f>IF(OR(E115="",F115=""),"",ROUND(E115*F115,2))</f>
      </c>
      <c r="H115" s="6"/>
      <c r="I115" s="6"/>
    </row>
    <row r="116" spans="1:9" x14ac:dyDescent="0.25">
      <c r="A116" s="12"/>
      <c r="B116" s="6"/>
      <c r="C116" s="6"/>
      <c r="D116" s="6"/>
      <c r="E116" s="13"/>
      <c r="F116" s="10">
        <f>IF(B116="","",IFERROR(VLOOKUP(B116,'Clients'!$A$5:$I$104,8,FALSE),""))</f>
      </c>
      <c r="G116" s="14">
        <f>IF(OR(E116="",F116=""),"",ROUND(E116*F116,2))</f>
      </c>
      <c r="H116" s="6"/>
      <c r="I116" s="6"/>
    </row>
    <row r="117" spans="1:9" x14ac:dyDescent="0.25">
      <c r="A117" s="12"/>
      <c r="B117" s="6"/>
      <c r="C117" s="6"/>
      <c r="D117" s="6"/>
      <c r="E117" s="13"/>
      <c r="F117" s="10">
        <f>IF(B117="","",IFERROR(VLOOKUP(B117,'Clients'!$A$5:$I$104,8,FALSE),""))</f>
      </c>
      <c r="G117" s="14">
        <f>IF(OR(E117="",F117=""),"",ROUND(E117*F117,2))</f>
      </c>
      <c r="H117" s="6"/>
      <c r="I117" s="6"/>
    </row>
    <row r="118" spans="1:9" x14ac:dyDescent="0.25">
      <c r="A118" s="12"/>
      <c r="B118" s="6"/>
      <c r="C118" s="6"/>
      <c r="D118" s="6"/>
      <c r="E118" s="13"/>
      <c r="F118" s="10">
        <f>IF(B118="","",IFERROR(VLOOKUP(B118,'Clients'!$A$5:$I$104,8,FALSE),""))</f>
      </c>
      <c r="G118" s="14">
        <f>IF(OR(E118="",F118=""),"",ROUND(E118*F118,2))</f>
      </c>
      <c r="H118" s="6"/>
      <c r="I118" s="6"/>
    </row>
    <row r="119" spans="1:9" x14ac:dyDescent="0.25">
      <c r="A119" s="12"/>
      <c r="B119" s="6"/>
      <c r="C119" s="6"/>
      <c r="D119" s="6"/>
      <c r="E119" s="13"/>
      <c r="F119" s="10">
        <f>IF(B119="","",IFERROR(VLOOKUP(B119,'Clients'!$A$5:$I$104,8,FALSE),""))</f>
      </c>
      <c r="G119" s="14">
        <f>IF(OR(E119="",F119=""),"",ROUND(E119*F119,2))</f>
      </c>
      <c r="H119" s="6"/>
      <c r="I119" s="6"/>
    </row>
    <row r="120" spans="1:9" x14ac:dyDescent="0.25">
      <c r="A120" s="12"/>
      <c r="B120" s="6"/>
      <c r="C120" s="6"/>
      <c r="D120" s="6"/>
      <c r="E120" s="13"/>
      <c r="F120" s="10">
        <f>IF(B120="","",IFERROR(VLOOKUP(B120,'Clients'!$A$5:$I$104,8,FALSE),""))</f>
      </c>
      <c r="G120" s="14">
        <f>IF(OR(E120="",F120=""),"",ROUND(E120*F120,2))</f>
      </c>
      <c r="H120" s="6"/>
      <c r="I120" s="6"/>
    </row>
    <row r="121" spans="1:9" x14ac:dyDescent="0.25">
      <c r="A121" s="12"/>
      <c r="B121" s="6"/>
      <c r="C121" s="6"/>
      <c r="D121" s="6"/>
      <c r="E121" s="13"/>
      <c r="F121" s="10">
        <f>IF(B121="","",IFERROR(VLOOKUP(B121,'Clients'!$A$5:$I$104,8,FALSE),""))</f>
      </c>
      <c r="G121" s="14">
        <f>IF(OR(E121="",F121=""),"",ROUND(E121*F121,2))</f>
      </c>
      <c r="H121" s="6"/>
      <c r="I121" s="6"/>
    </row>
    <row r="122" spans="1:9" x14ac:dyDescent="0.25">
      <c r="A122" s="12"/>
      <c r="B122" s="6"/>
      <c r="C122" s="6"/>
      <c r="D122" s="6"/>
      <c r="E122" s="13"/>
      <c r="F122" s="10">
        <f>IF(B122="","",IFERROR(VLOOKUP(B122,'Clients'!$A$5:$I$104,8,FALSE),""))</f>
      </c>
      <c r="G122" s="14">
        <f>IF(OR(E122="",F122=""),"",ROUND(E122*F122,2))</f>
      </c>
      <c r="H122" s="6"/>
      <c r="I122" s="6"/>
    </row>
    <row r="123" spans="1:9" x14ac:dyDescent="0.25">
      <c r="A123" s="12"/>
      <c r="B123" s="6"/>
      <c r="C123" s="6"/>
      <c r="D123" s="6"/>
      <c r="E123" s="13"/>
      <c r="F123" s="10">
        <f>IF(B123="","",IFERROR(VLOOKUP(B123,'Clients'!$A$5:$I$104,8,FALSE),""))</f>
      </c>
      <c r="G123" s="14">
        <f>IF(OR(E123="",F123=""),"",ROUND(E123*F123,2))</f>
      </c>
      <c r="H123" s="6"/>
      <c r="I123" s="6"/>
    </row>
    <row r="124" spans="1:9" x14ac:dyDescent="0.25">
      <c r="A124" s="12"/>
      <c r="B124" s="6"/>
      <c r="C124" s="6"/>
      <c r="D124" s="6"/>
      <c r="E124" s="13"/>
      <c r="F124" s="10">
        <f>IF(B124="","",IFERROR(VLOOKUP(B124,'Clients'!$A$5:$I$104,8,FALSE),""))</f>
      </c>
      <c r="G124" s="14">
        <f>IF(OR(E124="",F124=""),"",ROUND(E124*F124,2))</f>
      </c>
      <c r="H124" s="6"/>
      <c r="I124" s="6"/>
    </row>
    <row r="125" spans="1:9" x14ac:dyDescent="0.25">
      <c r="A125" s="12"/>
      <c r="B125" s="6"/>
      <c r="C125" s="6"/>
      <c r="D125" s="6"/>
      <c r="E125" s="13"/>
      <c r="F125" s="10">
        <f>IF(B125="","",IFERROR(VLOOKUP(B125,'Clients'!$A$5:$I$104,8,FALSE),""))</f>
      </c>
      <c r="G125" s="14">
        <f>IF(OR(E125="",F125=""),"",ROUND(E125*F125,2))</f>
      </c>
      <c r="H125" s="6"/>
      <c r="I125" s="6"/>
    </row>
    <row r="126" spans="1:9" x14ac:dyDescent="0.25">
      <c r="A126" s="12"/>
      <c r="B126" s="6"/>
      <c r="C126" s="6"/>
      <c r="D126" s="6"/>
      <c r="E126" s="13"/>
      <c r="F126" s="10">
        <f>IF(B126="","",IFERROR(VLOOKUP(B126,'Clients'!$A$5:$I$104,8,FALSE),""))</f>
      </c>
      <c r="G126" s="14">
        <f>IF(OR(E126="",F126=""),"",ROUND(E126*F126,2))</f>
      </c>
      <c r="H126" s="6"/>
      <c r="I126" s="6"/>
    </row>
    <row r="127" spans="1:9" x14ac:dyDescent="0.25">
      <c r="A127" s="12"/>
      <c r="B127" s="6"/>
      <c r="C127" s="6"/>
      <c r="D127" s="6"/>
      <c r="E127" s="13"/>
      <c r="F127" s="10">
        <f>IF(B127="","",IFERROR(VLOOKUP(B127,'Clients'!$A$5:$I$104,8,FALSE),""))</f>
      </c>
      <c r="G127" s="14">
        <f>IF(OR(E127="",F127=""),"",ROUND(E127*F127,2))</f>
      </c>
      <c r="H127" s="6"/>
      <c r="I127" s="6"/>
    </row>
    <row r="128" spans="1:9" x14ac:dyDescent="0.25">
      <c r="A128" s="12"/>
      <c r="B128" s="6"/>
      <c r="C128" s="6"/>
      <c r="D128" s="6"/>
      <c r="E128" s="13"/>
      <c r="F128" s="10">
        <f>IF(B128="","",IFERROR(VLOOKUP(B128,'Clients'!$A$5:$I$104,8,FALSE),""))</f>
      </c>
      <c r="G128" s="14">
        <f>IF(OR(E128="",F128=""),"",ROUND(E128*F128,2))</f>
      </c>
      <c r="H128" s="6"/>
      <c r="I128" s="6"/>
    </row>
    <row r="129" spans="1:9" x14ac:dyDescent="0.25">
      <c r="A129" s="12"/>
      <c r="B129" s="6"/>
      <c r="C129" s="6"/>
      <c r="D129" s="6"/>
      <c r="E129" s="13"/>
      <c r="F129" s="10">
        <f>IF(B129="","",IFERROR(VLOOKUP(B129,'Clients'!$A$5:$I$104,8,FALSE),""))</f>
      </c>
      <c r="G129" s="14">
        <f>IF(OR(E129="",F129=""),"",ROUND(E129*F129,2))</f>
      </c>
      <c r="H129" s="6"/>
      <c r="I129" s="6"/>
    </row>
    <row r="130" spans="1:9" x14ac:dyDescent="0.25">
      <c r="A130" s="12"/>
      <c r="B130" s="6"/>
      <c r="C130" s="6"/>
      <c r="D130" s="6"/>
      <c r="E130" s="13"/>
      <c r="F130" s="10">
        <f>IF(B130="","",IFERROR(VLOOKUP(B130,'Clients'!$A$5:$I$104,8,FALSE),""))</f>
      </c>
      <c r="G130" s="14">
        <f>IF(OR(E130="",F130=""),"",ROUND(E130*F130,2))</f>
      </c>
      <c r="H130" s="6"/>
      <c r="I130" s="6"/>
    </row>
    <row r="131" spans="1:9" x14ac:dyDescent="0.25">
      <c r="A131" s="12"/>
      <c r="B131" s="6"/>
      <c r="C131" s="6"/>
      <c r="D131" s="6"/>
      <c r="E131" s="13"/>
      <c r="F131" s="10">
        <f>IF(B131="","",IFERROR(VLOOKUP(B131,'Clients'!$A$5:$I$104,8,FALSE),""))</f>
      </c>
      <c r="G131" s="14">
        <f>IF(OR(E131="",F131=""),"",ROUND(E131*F131,2))</f>
      </c>
      <c r="H131" s="6"/>
      <c r="I131" s="6"/>
    </row>
    <row r="132" spans="1:9" x14ac:dyDescent="0.25">
      <c r="A132" s="12"/>
      <c r="B132" s="6"/>
      <c r="C132" s="6"/>
      <c r="D132" s="6"/>
      <c r="E132" s="13"/>
      <c r="F132" s="10">
        <f>IF(B132="","",IFERROR(VLOOKUP(B132,'Clients'!$A$5:$I$104,8,FALSE),""))</f>
      </c>
      <c r="G132" s="14">
        <f>IF(OR(E132="",F132=""),"",ROUND(E132*F132,2))</f>
      </c>
      <c r="H132" s="6"/>
      <c r="I132" s="6"/>
    </row>
    <row r="133" spans="1:9" x14ac:dyDescent="0.25">
      <c r="A133" s="12"/>
      <c r="B133" s="6"/>
      <c r="C133" s="6"/>
      <c r="D133" s="6"/>
      <c r="E133" s="13"/>
      <c r="F133" s="10">
        <f>IF(B133="","",IFERROR(VLOOKUP(B133,'Clients'!$A$5:$I$104,8,FALSE),""))</f>
      </c>
      <c r="G133" s="14">
        <f>IF(OR(E133="",F133=""),"",ROUND(E133*F133,2))</f>
      </c>
      <c r="H133" s="6"/>
      <c r="I133" s="6"/>
    </row>
    <row r="134" spans="1:9" x14ac:dyDescent="0.25">
      <c r="A134" s="12"/>
      <c r="B134" s="6"/>
      <c r="C134" s="6"/>
      <c r="D134" s="6"/>
      <c r="E134" s="13"/>
      <c r="F134" s="10">
        <f>IF(B134="","",IFERROR(VLOOKUP(B134,'Clients'!$A$5:$I$104,8,FALSE),""))</f>
      </c>
      <c r="G134" s="14">
        <f>IF(OR(E134="",F134=""),"",ROUND(E134*F134,2))</f>
      </c>
      <c r="H134" s="6"/>
      <c r="I134" s="6"/>
    </row>
    <row r="135" spans="1:9" x14ac:dyDescent="0.25">
      <c r="A135" s="12"/>
      <c r="B135" s="6"/>
      <c r="C135" s="6"/>
      <c r="D135" s="6"/>
      <c r="E135" s="13"/>
      <c r="F135" s="10">
        <f>IF(B135="","",IFERROR(VLOOKUP(B135,'Clients'!$A$5:$I$104,8,FALSE),""))</f>
      </c>
      <c r="G135" s="14">
        <f>IF(OR(E135="",F135=""),"",ROUND(E135*F135,2))</f>
      </c>
      <c r="H135" s="6"/>
      <c r="I135" s="6"/>
    </row>
    <row r="136" spans="1:9" x14ac:dyDescent="0.25">
      <c r="A136" s="12"/>
      <c r="B136" s="6"/>
      <c r="C136" s="6"/>
      <c r="D136" s="6"/>
      <c r="E136" s="13"/>
      <c r="F136" s="10">
        <f>IF(B136="","",IFERROR(VLOOKUP(B136,'Clients'!$A$5:$I$104,8,FALSE),""))</f>
      </c>
      <c r="G136" s="14">
        <f>IF(OR(E136="",F136=""),"",ROUND(E136*F136,2))</f>
      </c>
      <c r="H136" s="6"/>
      <c r="I136" s="6"/>
    </row>
    <row r="137" spans="1:9" x14ac:dyDescent="0.25">
      <c r="A137" s="12"/>
      <c r="B137" s="6"/>
      <c r="C137" s="6"/>
      <c r="D137" s="6"/>
      <c r="E137" s="13"/>
      <c r="F137" s="10">
        <f>IF(B137="","",IFERROR(VLOOKUP(B137,'Clients'!$A$5:$I$104,8,FALSE),""))</f>
      </c>
      <c r="G137" s="14">
        <f>IF(OR(E137="",F137=""),"",ROUND(E137*F137,2))</f>
      </c>
      <c r="H137" s="6"/>
      <c r="I137" s="6"/>
    </row>
    <row r="138" spans="1:9" x14ac:dyDescent="0.25">
      <c r="A138" s="12"/>
      <c r="B138" s="6"/>
      <c r="C138" s="6"/>
      <c r="D138" s="6"/>
      <c r="E138" s="13"/>
      <c r="F138" s="10">
        <f>IF(B138="","",IFERROR(VLOOKUP(B138,'Clients'!$A$5:$I$104,8,FALSE),""))</f>
      </c>
      <c r="G138" s="14">
        <f>IF(OR(E138="",F138=""),"",ROUND(E138*F138,2))</f>
      </c>
      <c r="H138" s="6"/>
      <c r="I138" s="6"/>
    </row>
    <row r="139" spans="1:9" x14ac:dyDescent="0.25">
      <c r="A139" s="12"/>
      <c r="B139" s="6"/>
      <c r="C139" s="6"/>
      <c r="D139" s="6"/>
      <c r="E139" s="13"/>
      <c r="F139" s="10">
        <f>IF(B139="","",IFERROR(VLOOKUP(B139,'Clients'!$A$5:$I$104,8,FALSE),""))</f>
      </c>
      <c r="G139" s="14">
        <f>IF(OR(E139="",F139=""),"",ROUND(E139*F139,2))</f>
      </c>
      <c r="H139" s="6"/>
      <c r="I139" s="6"/>
    </row>
    <row r="140" spans="1:9" x14ac:dyDescent="0.25">
      <c r="A140" s="12"/>
      <c r="B140" s="6"/>
      <c r="C140" s="6"/>
      <c r="D140" s="6"/>
      <c r="E140" s="13"/>
      <c r="F140" s="10">
        <f>IF(B140="","",IFERROR(VLOOKUP(B140,'Clients'!$A$5:$I$104,8,FALSE),""))</f>
      </c>
      <c r="G140" s="14">
        <f>IF(OR(E140="",F140=""),"",ROUND(E140*F140,2))</f>
      </c>
      <c r="H140" s="6"/>
      <c r="I140" s="6"/>
    </row>
    <row r="141" spans="1:9" x14ac:dyDescent="0.25">
      <c r="A141" s="12"/>
      <c r="B141" s="6"/>
      <c r="C141" s="6"/>
      <c r="D141" s="6"/>
      <c r="E141" s="13"/>
      <c r="F141" s="10">
        <f>IF(B141="","",IFERROR(VLOOKUP(B141,'Clients'!$A$5:$I$104,8,FALSE),""))</f>
      </c>
      <c r="G141" s="14">
        <f>IF(OR(E141="",F141=""),"",ROUND(E141*F141,2))</f>
      </c>
      <c r="H141" s="6"/>
      <c r="I141" s="6"/>
    </row>
    <row r="142" spans="1:9" x14ac:dyDescent="0.25">
      <c r="A142" s="12"/>
      <c r="B142" s="6"/>
      <c r="C142" s="6"/>
      <c r="D142" s="6"/>
      <c r="E142" s="13"/>
      <c r="F142" s="10">
        <f>IF(B142="","",IFERROR(VLOOKUP(B142,'Clients'!$A$5:$I$104,8,FALSE),""))</f>
      </c>
      <c r="G142" s="14">
        <f>IF(OR(E142="",F142=""),"",ROUND(E142*F142,2))</f>
      </c>
      <c r="H142" s="6"/>
      <c r="I142" s="6"/>
    </row>
    <row r="143" spans="1:9" x14ac:dyDescent="0.25">
      <c r="A143" s="12"/>
      <c r="B143" s="6"/>
      <c r="C143" s="6"/>
      <c r="D143" s="6"/>
      <c r="E143" s="13"/>
      <c r="F143" s="10">
        <f>IF(B143="","",IFERROR(VLOOKUP(B143,'Clients'!$A$5:$I$104,8,FALSE),""))</f>
      </c>
      <c r="G143" s="14">
        <f>IF(OR(E143="",F143=""),"",ROUND(E143*F143,2))</f>
      </c>
      <c r="H143" s="6"/>
      <c r="I143" s="6"/>
    </row>
    <row r="144" spans="1:9" x14ac:dyDescent="0.25">
      <c r="A144" s="12"/>
      <c r="B144" s="6"/>
      <c r="C144" s="6"/>
      <c r="D144" s="6"/>
      <c r="E144" s="13"/>
      <c r="F144" s="10">
        <f>IF(B144="","",IFERROR(VLOOKUP(B144,'Clients'!$A$5:$I$104,8,FALSE),""))</f>
      </c>
      <c r="G144" s="14">
        <f>IF(OR(E144="",F144=""),"",ROUND(E144*F144,2))</f>
      </c>
      <c r="H144" s="6"/>
      <c r="I144" s="6"/>
    </row>
    <row r="145" spans="1:9" x14ac:dyDescent="0.25">
      <c r="A145" s="12"/>
      <c r="B145" s="6"/>
      <c r="C145" s="6"/>
      <c r="D145" s="6"/>
      <c r="E145" s="13"/>
      <c r="F145" s="10">
        <f>IF(B145="","",IFERROR(VLOOKUP(B145,'Clients'!$A$5:$I$104,8,FALSE),""))</f>
      </c>
      <c r="G145" s="14">
        <f>IF(OR(E145="",F145=""),"",ROUND(E145*F145,2))</f>
      </c>
      <c r="H145" s="6"/>
      <c r="I145" s="6"/>
    </row>
    <row r="146" spans="1:9" x14ac:dyDescent="0.25">
      <c r="A146" s="12"/>
      <c r="B146" s="6"/>
      <c r="C146" s="6"/>
      <c r="D146" s="6"/>
      <c r="E146" s="13"/>
      <c r="F146" s="10">
        <f>IF(B146="","",IFERROR(VLOOKUP(B146,'Clients'!$A$5:$I$104,8,FALSE),""))</f>
      </c>
      <c r="G146" s="14">
        <f>IF(OR(E146="",F146=""),"",ROUND(E146*F146,2))</f>
      </c>
      <c r="H146" s="6"/>
      <c r="I146" s="6"/>
    </row>
    <row r="147" spans="1:9" x14ac:dyDescent="0.25">
      <c r="A147" s="12"/>
      <c r="B147" s="6"/>
      <c r="C147" s="6"/>
      <c r="D147" s="6"/>
      <c r="E147" s="13"/>
      <c r="F147" s="10">
        <f>IF(B147="","",IFERROR(VLOOKUP(B147,'Clients'!$A$5:$I$104,8,FALSE),""))</f>
      </c>
      <c r="G147" s="14">
        <f>IF(OR(E147="",F147=""),"",ROUND(E147*F147,2))</f>
      </c>
      <c r="H147" s="6"/>
      <c r="I147" s="6"/>
    </row>
    <row r="148" spans="1:9" x14ac:dyDescent="0.25">
      <c r="A148" s="12"/>
      <c r="B148" s="6"/>
      <c r="C148" s="6"/>
      <c r="D148" s="6"/>
      <c r="E148" s="13"/>
      <c r="F148" s="10">
        <f>IF(B148="","",IFERROR(VLOOKUP(B148,'Clients'!$A$5:$I$104,8,FALSE),""))</f>
      </c>
      <c r="G148" s="14">
        <f>IF(OR(E148="",F148=""),"",ROUND(E148*F148,2))</f>
      </c>
      <c r="H148" s="6"/>
      <c r="I148" s="6"/>
    </row>
    <row r="149" spans="1:9" x14ac:dyDescent="0.25">
      <c r="A149" s="12"/>
      <c r="B149" s="6"/>
      <c r="C149" s="6"/>
      <c r="D149" s="6"/>
      <c r="E149" s="13"/>
      <c r="F149" s="10">
        <f>IF(B149="","",IFERROR(VLOOKUP(B149,'Clients'!$A$5:$I$104,8,FALSE),""))</f>
      </c>
      <c r="G149" s="14">
        <f>IF(OR(E149="",F149=""),"",ROUND(E149*F149,2))</f>
      </c>
      <c r="H149" s="6"/>
      <c r="I149" s="6"/>
    </row>
    <row r="150" spans="1:9" x14ac:dyDescent="0.25">
      <c r="A150" s="12"/>
      <c r="B150" s="6"/>
      <c r="C150" s="6"/>
      <c r="D150" s="6"/>
      <c r="E150" s="13"/>
      <c r="F150" s="10">
        <f>IF(B150="","",IFERROR(VLOOKUP(B150,'Clients'!$A$5:$I$104,8,FALSE),""))</f>
      </c>
      <c r="G150" s="14">
        <f>IF(OR(E150="",F150=""),"",ROUND(E150*F150,2))</f>
      </c>
      <c r="H150" s="6"/>
      <c r="I150" s="6"/>
    </row>
    <row r="151" spans="1:9" x14ac:dyDescent="0.25">
      <c r="A151" s="12"/>
      <c r="B151" s="6"/>
      <c r="C151" s="6"/>
      <c r="D151" s="6"/>
      <c r="E151" s="13"/>
      <c r="F151" s="10">
        <f>IF(B151="","",IFERROR(VLOOKUP(B151,'Clients'!$A$5:$I$104,8,FALSE),""))</f>
      </c>
      <c r="G151" s="14">
        <f>IF(OR(E151="",F151=""),"",ROUND(E151*F151,2))</f>
      </c>
      <c r="H151" s="6"/>
      <c r="I151" s="6"/>
    </row>
    <row r="152" spans="1:9" x14ac:dyDescent="0.25">
      <c r="A152" s="12"/>
      <c r="B152" s="6"/>
      <c r="C152" s="6"/>
      <c r="D152" s="6"/>
      <c r="E152" s="13"/>
      <c r="F152" s="10">
        <f>IF(B152="","",IFERROR(VLOOKUP(B152,'Clients'!$A$5:$I$104,8,FALSE),""))</f>
      </c>
      <c r="G152" s="14">
        <f>IF(OR(E152="",F152=""),"",ROUND(E152*F152,2))</f>
      </c>
      <c r="H152" s="6"/>
      <c r="I152" s="6"/>
    </row>
    <row r="153" spans="1:9" x14ac:dyDescent="0.25">
      <c r="A153" s="12"/>
      <c r="B153" s="6"/>
      <c r="C153" s="6"/>
      <c r="D153" s="6"/>
      <c r="E153" s="13"/>
      <c r="F153" s="10">
        <f>IF(B153="","",IFERROR(VLOOKUP(B153,'Clients'!$A$5:$I$104,8,FALSE),""))</f>
      </c>
      <c r="G153" s="14">
        <f>IF(OR(E153="",F153=""),"",ROUND(E153*F153,2))</f>
      </c>
      <c r="H153" s="6"/>
      <c r="I153" s="6"/>
    </row>
    <row r="154" spans="1:9" x14ac:dyDescent="0.25">
      <c r="A154" s="12"/>
      <c r="B154" s="6"/>
      <c r="C154" s="6"/>
      <c r="D154" s="6"/>
      <c r="E154" s="13"/>
      <c r="F154" s="10">
        <f>IF(B154="","",IFERROR(VLOOKUP(B154,'Clients'!$A$5:$I$104,8,FALSE),""))</f>
      </c>
      <c r="G154" s="14">
        <f>IF(OR(E154="",F154=""),"",ROUND(E154*F154,2))</f>
      </c>
      <c r="H154" s="6"/>
      <c r="I154" s="6"/>
    </row>
    <row r="155" spans="1:9" x14ac:dyDescent="0.25">
      <c r="A155" s="12"/>
      <c r="B155" s="6"/>
      <c r="C155" s="6"/>
      <c r="D155" s="6"/>
      <c r="E155" s="13"/>
      <c r="F155" s="10">
        <f>IF(B155="","",IFERROR(VLOOKUP(B155,'Clients'!$A$5:$I$104,8,FALSE),""))</f>
      </c>
      <c r="G155" s="14">
        <f>IF(OR(E155="",F155=""),"",ROUND(E155*F155,2))</f>
      </c>
      <c r="H155" s="6"/>
      <c r="I155" s="6"/>
    </row>
    <row r="156" spans="1:9" x14ac:dyDescent="0.25">
      <c r="A156" s="12"/>
      <c r="B156" s="6"/>
      <c r="C156" s="6"/>
      <c r="D156" s="6"/>
      <c r="E156" s="13"/>
      <c r="F156" s="10">
        <f>IF(B156="","",IFERROR(VLOOKUP(B156,'Clients'!$A$5:$I$104,8,FALSE),""))</f>
      </c>
      <c r="G156" s="14">
        <f>IF(OR(E156="",F156=""),"",ROUND(E156*F156,2))</f>
      </c>
      <c r="H156" s="6"/>
      <c r="I156" s="6"/>
    </row>
    <row r="157" spans="1:9" x14ac:dyDescent="0.25">
      <c r="A157" s="12"/>
      <c r="B157" s="6"/>
      <c r="C157" s="6"/>
      <c r="D157" s="6"/>
      <c r="E157" s="13"/>
      <c r="F157" s="10">
        <f>IF(B157="","",IFERROR(VLOOKUP(B157,'Clients'!$A$5:$I$104,8,FALSE),""))</f>
      </c>
      <c r="G157" s="14">
        <f>IF(OR(E157="",F157=""),"",ROUND(E157*F157,2))</f>
      </c>
      <c r="H157" s="6"/>
      <c r="I157" s="6"/>
    </row>
    <row r="158" spans="1:9" x14ac:dyDescent="0.25">
      <c r="A158" s="12"/>
      <c r="B158" s="6"/>
      <c r="C158" s="6"/>
      <c r="D158" s="6"/>
      <c r="E158" s="13"/>
      <c r="F158" s="10">
        <f>IF(B158="","",IFERROR(VLOOKUP(B158,'Clients'!$A$5:$I$104,8,FALSE),""))</f>
      </c>
      <c r="G158" s="14">
        <f>IF(OR(E158="",F158=""),"",ROUND(E158*F158,2))</f>
      </c>
      <c r="H158" s="6"/>
      <c r="I158" s="6"/>
    </row>
    <row r="159" spans="1:9" x14ac:dyDescent="0.25">
      <c r="A159" s="12"/>
      <c r="B159" s="6"/>
      <c r="C159" s="6"/>
      <c r="D159" s="6"/>
      <c r="E159" s="13"/>
      <c r="F159" s="10">
        <f>IF(B159="","",IFERROR(VLOOKUP(B159,'Clients'!$A$5:$I$104,8,FALSE),""))</f>
      </c>
      <c r="G159" s="14">
        <f>IF(OR(E159="",F159=""),"",ROUND(E159*F159,2))</f>
      </c>
      <c r="H159" s="6"/>
      <c r="I159" s="6"/>
    </row>
    <row r="160" spans="1:9" x14ac:dyDescent="0.25">
      <c r="A160" s="12"/>
      <c r="B160" s="6"/>
      <c r="C160" s="6"/>
      <c r="D160" s="6"/>
      <c r="E160" s="13"/>
      <c r="F160" s="10">
        <f>IF(B160="","",IFERROR(VLOOKUP(B160,'Clients'!$A$5:$I$104,8,FALSE),""))</f>
      </c>
      <c r="G160" s="14">
        <f>IF(OR(E160="",F160=""),"",ROUND(E160*F160,2))</f>
      </c>
      <c r="H160" s="6"/>
      <c r="I160" s="6"/>
    </row>
    <row r="161" spans="1:9" x14ac:dyDescent="0.25">
      <c r="A161" s="12"/>
      <c r="B161" s="6"/>
      <c r="C161" s="6"/>
      <c r="D161" s="6"/>
      <c r="E161" s="13"/>
      <c r="F161" s="10">
        <f>IF(B161="","",IFERROR(VLOOKUP(B161,'Clients'!$A$5:$I$104,8,FALSE),""))</f>
      </c>
      <c r="G161" s="14">
        <f>IF(OR(E161="",F161=""),"",ROUND(E161*F161,2))</f>
      </c>
      <c r="H161" s="6"/>
      <c r="I161" s="6"/>
    </row>
    <row r="162" spans="1:9" x14ac:dyDescent="0.25">
      <c r="A162" s="12"/>
      <c r="B162" s="6"/>
      <c r="C162" s="6"/>
      <c r="D162" s="6"/>
      <c r="E162" s="13"/>
      <c r="F162" s="10">
        <f>IF(B162="","",IFERROR(VLOOKUP(B162,'Clients'!$A$5:$I$104,8,FALSE),""))</f>
      </c>
      <c r="G162" s="14">
        <f>IF(OR(E162="",F162=""),"",ROUND(E162*F162,2))</f>
      </c>
      <c r="H162" s="6"/>
      <c r="I162" s="6"/>
    </row>
    <row r="163" spans="1:9" x14ac:dyDescent="0.25">
      <c r="A163" s="12"/>
      <c r="B163" s="6"/>
      <c r="C163" s="6"/>
      <c r="D163" s="6"/>
      <c r="E163" s="13"/>
      <c r="F163" s="10">
        <f>IF(B163="","",IFERROR(VLOOKUP(B163,'Clients'!$A$5:$I$104,8,FALSE),""))</f>
      </c>
      <c r="G163" s="14">
        <f>IF(OR(E163="",F163=""),"",ROUND(E163*F163,2))</f>
      </c>
      <c r="H163" s="6"/>
      <c r="I163" s="6"/>
    </row>
    <row r="164" spans="1:9" x14ac:dyDescent="0.25">
      <c r="A164" s="12"/>
      <c r="B164" s="6"/>
      <c r="C164" s="6"/>
      <c r="D164" s="6"/>
      <c r="E164" s="13"/>
      <c r="F164" s="10">
        <f>IF(B164="","",IFERROR(VLOOKUP(B164,'Clients'!$A$5:$I$104,8,FALSE),""))</f>
      </c>
      <c r="G164" s="14">
        <f>IF(OR(E164="",F164=""),"",ROUND(E164*F164,2))</f>
      </c>
      <c r="H164" s="6"/>
      <c r="I164" s="6"/>
    </row>
    <row r="165" spans="1:9" x14ac:dyDescent="0.25">
      <c r="A165" s="12"/>
      <c r="B165" s="6"/>
      <c r="C165" s="6"/>
      <c r="D165" s="6"/>
      <c r="E165" s="13"/>
      <c r="F165" s="10">
        <f>IF(B165="","",IFERROR(VLOOKUP(B165,'Clients'!$A$5:$I$104,8,FALSE),""))</f>
      </c>
      <c r="G165" s="14">
        <f>IF(OR(E165="",F165=""),"",ROUND(E165*F165,2))</f>
      </c>
      <c r="H165" s="6"/>
      <c r="I165" s="6"/>
    </row>
    <row r="166" spans="1:9" x14ac:dyDescent="0.25">
      <c r="A166" s="12"/>
      <c r="B166" s="6"/>
      <c r="C166" s="6"/>
      <c r="D166" s="6"/>
      <c r="E166" s="13"/>
      <c r="F166" s="10">
        <f>IF(B166="","",IFERROR(VLOOKUP(B166,'Clients'!$A$5:$I$104,8,FALSE),""))</f>
      </c>
      <c r="G166" s="14">
        <f>IF(OR(E166="",F166=""),"",ROUND(E166*F166,2))</f>
      </c>
      <c r="H166" s="6"/>
      <c r="I166" s="6"/>
    </row>
    <row r="167" spans="1:9" x14ac:dyDescent="0.25">
      <c r="A167" s="12"/>
      <c r="B167" s="6"/>
      <c r="C167" s="6"/>
      <c r="D167" s="6"/>
      <c r="E167" s="13"/>
      <c r="F167" s="10">
        <f>IF(B167="","",IFERROR(VLOOKUP(B167,'Clients'!$A$5:$I$104,8,FALSE),""))</f>
      </c>
      <c r="G167" s="14">
        <f>IF(OR(E167="",F167=""),"",ROUND(E167*F167,2))</f>
      </c>
      <c r="H167" s="6"/>
      <c r="I167" s="6"/>
    </row>
    <row r="168" spans="1:9" x14ac:dyDescent="0.25">
      <c r="A168" s="12"/>
      <c r="B168" s="6"/>
      <c r="C168" s="6"/>
      <c r="D168" s="6"/>
      <c r="E168" s="13"/>
      <c r="F168" s="10">
        <f>IF(B168="","",IFERROR(VLOOKUP(B168,'Clients'!$A$5:$I$104,8,FALSE),""))</f>
      </c>
      <c r="G168" s="14">
        <f>IF(OR(E168="",F168=""),"",ROUND(E168*F168,2))</f>
      </c>
      <c r="H168" s="6"/>
      <c r="I168" s="6"/>
    </row>
    <row r="169" spans="1:9" x14ac:dyDescent="0.25">
      <c r="A169" s="12"/>
      <c r="B169" s="6"/>
      <c r="C169" s="6"/>
      <c r="D169" s="6"/>
      <c r="E169" s="13"/>
      <c r="F169" s="10">
        <f>IF(B169="","",IFERROR(VLOOKUP(B169,'Clients'!$A$5:$I$104,8,FALSE),""))</f>
      </c>
      <c r="G169" s="14">
        <f>IF(OR(E169="",F169=""),"",ROUND(E169*F169,2))</f>
      </c>
      <c r="H169" s="6"/>
      <c r="I169" s="6"/>
    </row>
    <row r="170" spans="1:9" x14ac:dyDescent="0.25">
      <c r="A170" s="12"/>
      <c r="B170" s="6"/>
      <c r="C170" s="6"/>
      <c r="D170" s="6"/>
      <c r="E170" s="13"/>
      <c r="F170" s="10">
        <f>IF(B170="","",IFERROR(VLOOKUP(B170,'Clients'!$A$5:$I$104,8,FALSE),""))</f>
      </c>
      <c r="G170" s="14">
        <f>IF(OR(E170="",F170=""),"",ROUND(E170*F170,2))</f>
      </c>
      <c r="H170" s="6"/>
      <c r="I170" s="6"/>
    </row>
    <row r="171" spans="1:9" x14ac:dyDescent="0.25">
      <c r="A171" s="12"/>
      <c r="B171" s="6"/>
      <c r="C171" s="6"/>
      <c r="D171" s="6"/>
      <c r="E171" s="13"/>
      <c r="F171" s="10">
        <f>IF(B171="","",IFERROR(VLOOKUP(B171,'Clients'!$A$5:$I$104,8,FALSE),""))</f>
      </c>
      <c r="G171" s="14">
        <f>IF(OR(E171="",F171=""),"",ROUND(E171*F171,2))</f>
      </c>
      <c r="H171" s="6"/>
      <c r="I171" s="6"/>
    </row>
    <row r="172" spans="1:9" x14ac:dyDescent="0.25">
      <c r="A172" s="12"/>
      <c r="B172" s="6"/>
      <c r="C172" s="6"/>
      <c r="D172" s="6"/>
      <c r="E172" s="13"/>
      <c r="F172" s="10">
        <f>IF(B172="","",IFERROR(VLOOKUP(B172,'Clients'!$A$5:$I$104,8,FALSE),""))</f>
      </c>
      <c r="G172" s="14">
        <f>IF(OR(E172="",F172=""),"",ROUND(E172*F172,2))</f>
      </c>
      <c r="H172" s="6"/>
      <c r="I172" s="6"/>
    </row>
    <row r="173" spans="1:9" x14ac:dyDescent="0.25">
      <c r="A173" s="12"/>
      <c r="B173" s="6"/>
      <c r="C173" s="6"/>
      <c r="D173" s="6"/>
      <c r="E173" s="13"/>
      <c r="F173" s="10">
        <f>IF(B173="","",IFERROR(VLOOKUP(B173,'Clients'!$A$5:$I$104,8,FALSE),""))</f>
      </c>
      <c r="G173" s="14">
        <f>IF(OR(E173="",F173=""),"",ROUND(E173*F173,2))</f>
      </c>
      <c r="H173" s="6"/>
      <c r="I173" s="6"/>
    </row>
    <row r="174" spans="1:9" x14ac:dyDescent="0.25">
      <c r="A174" s="12"/>
      <c r="B174" s="6"/>
      <c r="C174" s="6"/>
      <c r="D174" s="6"/>
      <c r="E174" s="13"/>
      <c r="F174" s="10">
        <f>IF(B174="","",IFERROR(VLOOKUP(B174,'Clients'!$A$5:$I$104,8,FALSE),""))</f>
      </c>
      <c r="G174" s="14">
        <f>IF(OR(E174="",F174=""),"",ROUND(E174*F174,2))</f>
      </c>
      <c r="H174" s="6"/>
      <c r="I174" s="6"/>
    </row>
    <row r="175" spans="1:9" x14ac:dyDescent="0.25">
      <c r="A175" s="12"/>
      <c r="B175" s="6"/>
      <c r="C175" s="6"/>
      <c r="D175" s="6"/>
      <c r="E175" s="13"/>
      <c r="F175" s="10">
        <f>IF(B175="","",IFERROR(VLOOKUP(B175,'Clients'!$A$5:$I$104,8,FALSE),""))</f>
      </c>
      <c r="G175" s="14">
        <f>IF(OR(E175="",F175=""),"",ROUND(E175*F175,2))</f>
      </c>
      <c r="H175" s="6"/>
      <c r="I175" s="6"/>
    </row>
    <row r="176" spans="1:9" x14ac:dyDescent="0.25">
      <c r="A176" s="12"/>
      <c r="B176" s="6"/>
      <c r="C176" s="6"/>
      <c r="D176" s="6"/>
      <c r="E176" s="13"/>
      <c r="F176" s="10">
        <f>IF(B176="","",IFERROR(VLOOKUP(B176,'Clients'!$A$5:$I$104,8,FALSE),""))</f>
      </c>
      <c r="G176" s="14">
        <f>IF(OR(E176="",F176=""),"",ROUND(E176*F176,2))</f>
      </c>
      <c r="H176" s="6"/>
      <c r="I176" s="6"/>
    </row>
    <row r="177" spans="1:9" x14ac:dyDescent="0.25">
      <c r="A177" s="12"/>
      <c r="B177" s="6"/>
      <c r="C177" s="6"/>
      <c r="D177" s="6"/>
      <c r="E177" s="13"/>
      <c r="F177" s="10">
        <f>IF(B177="","",IFERROR(VLOOKUP(B177,'Clients'!$A$5:$I$104,8,FALSE),""))</f>
      </c>
      <c r="G177" s="14">
        <f>IF(OR(E177="",F177=""),"",ROUND(E177*F177,2))</f>
      </c>
      <c r="H177" s="6"/>
      <c r="I177" s="6"/>
    </row>
    <row r="178" spans="1:9" x14ac:dyDescent="0.25">
      <c r="A178" s="12"/>
      <c r="B178" s="6"/>
      <c r="C178" s="6"/>
      <c r="D178" s="6"/>
      <c r="E178" s="13"/>
      <c r="F178" s="10">
        <f>IF(B178="","",IFERROR(VLOOKUP(B178,'Clients'!$A$5:$I$104,8,FALSE),""))</f>
      </c>
      <c r="G178" s="14">
        <f>IF(OR(E178="",F178=""),"",ROUND(E178*F178,2))</f>
      </c>
      <c r="H178" s="6"/>
      <c r="I178" s="6"/>
    </row>
    <row r="179" spans="1:9" x14ac:dyDescent="0.25">
      <c r="A179" s="12"/>
      <c r="B179" s="6"/>
      <c r="C179" s="6"/>
      <c r="D179" s="6"/>
      <c r="E179" s="13"/>
      <c r="F179" s="10">
        <f>IF(B179="","",IFERROR(VLOOKUP(B179,'Clients'!$A$5:$I$104,8,FALSE),""))</f>
      </c>
      <c r="G179" s="14">
        <f>IF(OR(E179="",F179=""),"",ROUND(E179*F179,2))</f>
      </c>
      <c r="H179" s="6"/>
      <c r="I179" s="6"/>
    </row>
    <row r="180" spans="1:9" x14ac:dyDescent="0.25">
      <c r="A180" s="12"/>
      <c r="B180" s="6"/>
      <c r="C180" s="6"/>
      <c r="D180" s="6"/>
      <c r="E180" s="13"/>
      <c r="F180" s="10">
        <f>IF(B180="","",IFERROR(VLOOKUP(B180,'Clients'!$A$5:$I$104,8,FALSE),""))</f>
      </c>
      <c r="G180" s="14">
        <f>IF(OR(E180="",F180=""),"",ROUND(E180*F180,2))</f>
      </c>
      <c r="H180" s="6"/>
      <c r="I180" s="6"/>
    </row>
    <row r="181" spans="1:9" x14ac:dyDescent="0.25">
      <c r="A181" s="12"/>
      <c r="B181" s="6"/>
      <c r="C181" s="6"/>
      <c r="D181" s="6"/>
      <c r="E181" s="13"/>
      <c r="F181" s="10">
        <f>IF(B181="","",IFERROR(VLOOKUP(B181,'Clients'!$A$5:$I$104,8,FALSE),""))</f>
      </c>
      <c r="G181" s="14">
        <f>IF(OR(E181="",F181=""),"",ROUND(E181*F181,2))</f>
      </c>
      <c r="H181" s="6"/>
      <c r="I181" s="6"/>
    </row>
    <row r="182" spans="1:9" x14ac:dyDescent="0.25">
      <c r="A182" s="12"/>
      <c r="B182" s="6"/>
      <c r="C182" s="6"/>
      <c r="D182" s="6"/>
      <c r="E182" s="13"/>
      <c r="F182" s="10">
        <f>IF(B182="","",IFERROR(VLOOKUP(B182,'Clients'!$A$5:$I$104,8,FALSE),""))</f>
      </c>
      <c r="G182" s="14">
        <f>IF(OR(E182="",F182=""),"",ROUND(E182*F182,2))</f>
      </c>
      <c r="H182" s="6"/>
      <c r="I182" s="6"/>
    </row>
    <row r="183" spans="1:9" x14ac:dyDescent="0.25">
      <c r="A183" s="12"/>
      <c r="B183" s="6"/>
      <c r="C183" s="6"/>
      <c r="D183" s="6"/>
      <c r="E183" s="13"/>
      <c r="F183" s="10">
        <f>IF(B183="","",IFERROR(VLOOKUP(B183,'Clients'!$A$5:$I$104,8,FALSE),""))</f>
      </c>
      <c r="G183" s="14">
        <f>IF(OR(E183="",F183=""),"",ROUND(E183*F183,2))</f>
      </c>
      <c r="H183" s="6"/>
      <c r="I183" s="6"/>
    </row>
    <row r="184" spans="1:9" x14ac:dyDescent="0.25">
      <c r="A184" s="12"/>
      <c r="B184" s="6"/>
      <c r="C184" s="6"/>
      <c r="D184" s="6"/>
      <c r="E184" s="13"/>
      <c r="F184" s="10">
        <f>IF(B184="","",IFERROR(VLOOKUP(B184,'Clients'!$A$5:$I$104,8,FALSE),""))</f>
      </c>
      <c r="G184" s="14">
        <f>IF(OR(E184="",F184=""),"",ROUND(E184*F184,2))</f>
      </c>
      <c r="H184" s="6"/>
      <c r="I184" s="6"/>
    </row>
    <row r="185" spans="1:9" x14ac:dyDescent="0.25">
      <c r="A185" s="12"/>
      <c r="B185" s="6"/>
      <c r="C185" s="6"/>
      <c r="D185" s="6"/>
      <c r="E185" s="13"/>
      <c r="F185" s="10">
        <f>IF(B185="","",IFERROR(VLOOKUP(B185,'Clients'!$A$5:$I$104,8,FALSE),""))</f>
      </c>
      <c r="G185" s="14">
        <f>IF(OR(E185="",F185=""),"",ROUND(E185*F185,2))</f>
      </c>
      <c r="H185" s="6"/>
      <c r="I185" s="6"/>
    </row>
    <row r="186" spans="1:9" x14ac:dyDescent="0.25">
      <c r="A186" s="12"/>
      <c r="B186" s="6"/>
      <c r="C186" s="6"/>
      <c r="D186" s="6"/>
      <c r="E186" s="13"/>
      <c r="F186" s="10">
        <f>IF(B186="","",IFERROR(VLOOKUP(B186,'Clients'!$A$5:$I$104,8,FALSE),""))</f>
      </c>
      <c r="G186" s="14">
        <f>IF(OR(E186="",F186=""),"",ROUND(E186*F186,2))</f>
      </c>
      <c r="H186" s="6"/>
      <c r="I186" s="6"/>
    </row>
    <row r="187" spans="1:9" x14ac:dyDescent="0.25">
      <c r="A187" s="12"/>
      <c r="B187" s="6"/>
      <c r="C187" s="6"/>
      <c r="D187" s="6"/>
      <c r="E187" s="13"/>
      <c r="F187" s="10">
        <f>IF(B187="","",IFERROR(VLOOKUP(B187,'Clients'!$A$5:$I$104,8,FALSE),""))</f>
      </c>
      <c r="G187" s="14">
        <f>IF(OR(E187="",F187=""),"",ROUND(E187*F187,2))</f>
      </c>
      <c r="H187" s="6"/>
      <c r="I187" s="6"/>
    </row>
    <row r="188" spans="1:9" x14ac:dyDescent="0.25">
      <c r="A188" s="12"/>
      <c r="B188" s="6"/>
      <c r="C188" s="6"/>
      <c r="D188" s="6"/>
      <c r="E188" s="13"/>
      <c r="F188" s="10">
        <f>IF(B188="","",IFERROR(VLOOKUP(B188,'Clients'!$A$5:$I$104,8,FALSE),""))</f>
      </c>
      <c r="G188" s="14">
        <f>IF(OR(E188="",F188=""),"",ROUND(E188*F188,2))</f>
      </c>
      <c r="H188" s="6"/>
      <c r="I188" s="6"/>
    </row>
    <row r="189" spans="1:9" x14ac:dyDescent="0.25">
      <c r="A189" s="12"/>
      <c r="B189" s="6"/>
      <c r="C189" s="6"/>
      <c r="D189" s="6"/>
      <c r="E189" s="13"/>
      <c r="F189" s="10">
        <f>IF(B189="","",IFERROR(VLOOKUP(B189,'Clients'!$A$5:$I$104,8,FALSE),""))</f>
      </c>
      <c r="G189" s="14">
        <f>IF(OR(E189="",F189=""),"",ROUND(E189*F189,2))</f>
      </c>
      <c r="H189" s="6"/>
      <c r="I189" s="6"/>
    </row>
    <row r="190" spans="1:9" x14ac:dyDescent="0.25">
      <c r="A190" s="12"/>
      <c r="B190" s="6"/>
      <c r="C190" s="6"/>
      <c r="D190" s="6"/>
      <c r="E190" s="13"/>
      <c r="F190" s="10">
        <f>IF(B190="","",IFERROR(VLOOKUP(B190,'Clients'!$A$5:$I$104,8,FALSE),""))</f>
      </c>
      <c r="G190" s="14">
        <f>IF(OR(E190="",F190=""),"",ROUND(E190*F190,2))</f>
      </c>
      <c r="H190" s="6"/>
      <c r="I190" s="6"/>
    </row>
    <row r="191" spans="1:9" x14ac:dyDescent="0.25">
      <c r="A191" s="12"/>
      <c r="B191" s="6"/>
      <c r="C191" s="6"/>
      <c r="D191" s="6"/>
      <c r="E191" s="13"/>
      <c r="F191" s="10">
        <f>IF(B191="","",IFERROR(VLOOKUP(B191,'Clients'!$A$5:$I$104,8,FALSE),""))</f>
      </c>
      <c r="G191" s="14">
        <f>IF(OR(E191="",F191=""),"",ROUND(E191*F191,2))</f>
      </c>
      <c r="H191" s="6"/>
      <c r="I191" s="6"/>
    </row>
    <row r="192" spans="1:9" x14ac:dyDescent="0.25">
      <c r="A192" s="12"/>
      <c r="B192" s="6"/>
      <c r="C192" s="6"/>
      <c r="D192" s="6"/>
      <c r="E192" s="13"/>
      <c r="F192" s="10">
        <f>IF(B192="","",IFERROR(VLOOKUP(B192,'Clients'!$A$5:$I$104,8,FALSE),""))</f>
      </c>
      <c r="G192" s="14">
        <f>IF(OR(E192="",F192=""),"",ROUND(E192*F192,2))</f>
      </c>
      <c r="H192" s="6"/>
      <c r="I192" s="6"/>
    </row>
    <row r="193" spans="1:9" x14ac:dyDescent="0.25">
      <c r="A193" s="12"/>
      <c r="B193" s="6"/>
      <c r="C193" s="6"/>
      <c r="D193" s="6"/>
      <c r="E193" s="13"/>
      <c r="F193" s="10">
        <f>IF(B193="","",IFERROR(VLOOKUP(B193,'Clients'!$A$5:$I$104,8,FALSE),""))</f>
      </c>
      <c r="G193" s="14">
        <f>IF(OR(E193="",F193=""),"",ROUND(E193*F193,2))</f>
      </c>
      <c r="H193" s="6"/>
      <c r="I193" s="6"/>
    </row>
    <row r="194" spans="1:9" x14ac:dyDescent="0.25">
      <c r="A194" s="12"/>
      <c r="B194" s="6"/>
      <c r="C194" s="6"/>
      <c r="D194" s="6"/>
      <c r="E194" s="13"/>
      <c r="F194" s="10">
        <f>IF(B194="","",IFERROR(VLOOKUP(B194,'Clients'!$A$5:$I$104,8,FALSE),""))</f>
      </c>
      <c r="G194" s="14">
        <f>IF(OR(E194="",F194=""),"",ROUND(E194*F194,2))</f>
      </c>
      <c r="H194" s="6"/>
      <c r="I194" s="6"/>
    </row>
    <row r="195" spans="1:9" x14ac:dyDescent="0.25">
      <c r="A195" s="12"/>
      <c r="B195" s="6"/>
      <c r="C195" s="6"/>
      <c r="D195" s="6"/>
      <c r="E195" s="13"/>
      <c r="F195" s="10">
        <f>IF(B195="","",IFERROR(VLOOKUP(B195,'Clients'!$A$5:$I$104,8,FALSE),""))</f>
      </c>
      <c r="G195" s="14">
        <f>IF(OR(E195="",F195=""),"",ROUND(E195*F195,2))</f>
      </c>
      <c r="H195" s="6"/>
      <c r="I195" s="6"/>
    </row>
    <row r="196" spans="1:9" x14ac:dyDescent="0.25">
      <c r="A196" s="12"/>
      <c r="B196" s="6"/>
      <c r="C196" s="6"/>
      <c r="D196" s="6"/>
      <c r="E196" s="13"/>
      <c r="F196" s="10">
        <f>IF(B196="","",IFERROR(VLOOKUP(B196,'Clients'!$A$5:$I$104,8,FALSE),""))</f>
      </c>
      <c r="G196" s="14">
        <f>IF(OR(E196="",F196=""),"",ROUND(E196*F196,2))</f>
      </c>
      <c r="H196" s="6"/>
      <c r="I196" s="6"/>
    </row>
    <row r="197" spans="1:9" x14ac:dyDescent="0.25">
      <c r="A197" s="12"/>
      <c r="B197" s="6"/>
      <c r="C197" s="6"/>
      <c r="D197" s="6"/>
      <c r="E197" s="13"/>
      <c r="F197" s="10">
        <f>IF(B197="","",IFERROR(VLOOKUP(B197,'Clients'!$A$5:$I$104,8,FALSE),""))</f>
      </c>
      <c r="G197" s="14">
        <f>IF(OR(E197="",F197=""),"",ROUND(E197*F197,2))</f>
      </c>
      <c r="H197" s="6"/>
      <c r="I197" s="6"/>
    </row>
    <row r="198" spans="1:9" x14ac:dyDescent="0.25">
      <c r="A198" s="12"/>
      <c r="B198" s="6"/>
      <c r="C198" s="6"/>
      <c r="D198" s="6"/>
      <c r="E198" s="13"/>
      <c r="F198" s="10">
        <f>IF(B198="","",IFERROR(VLOOKUP(B198,'Clients'!$A$5:$I$104,8,FALSE),""))</f>
      </c>
      <c r="G198" s="14">
        <f>IF(OR(E198="",F198=""),"",ROUND(E198*F198,2))</f>
      </c>
      <c r="H198" s="6"/>
      <c r="I198" s="6"/>
    </row>
    <row r="199" spans="1:9" x14ac:dyDescent="0.25">
      <c r="A199" s="12"/>
      <c r="B199" s="6"/>
      <c r="C199" s="6"/>
      <c r="D199" s="6"/>
      <c r="E199" s="13"/>
      <c r="F199" s="10">
        <f>IF(B199="","",IFERROR(VLOOKUP(B199,'Clients'!$A$5:$I$104,8,FALSE),""))</f>
      </c>
      <c r="G199" s="14">
        <f>IF(OR(E199="",F199=""),"",ROUND(E199*F199,2))</f>
      </c>
      <c r="H199" s="6"/>
      <c r="I199" s="6"/>
    </row>
    <row r="200" spans="1:9" x14ac:dyDescent="0.25">
      <c r="A200" s="12"/>
      <c r="B200" s="6"/>
      <c r="C200" s="6"/>
      <c r="D200" s="6"/>
      <c r="E200" s="13"/>
      <c r="F200" s="10">
        <f>IF(B200="","",IFERROR(VLOOKUP(B200,'Clients'!$A$5:$I$104,8,FALSE),""))</f>
      </c>
      <c r="G200" s="14">
        <f>IF(OR(E200="",F200=""),"",ROUND(E200*F200,2))</f>
      </c>
      <c r="H200" s="6"/>
      <c r="I200" s="6"/>
    </row>
    <row r="201" spans="1:9" x14ac:dyDescent="0.25">
      <c r="A201" s="12"/>
      <c r="B201" s="6"/>
      <c r="C201" s="6"/>
      <c r="D201" s="6"/>
      <c r="E201" s="13"/>
      <c r="F201" s="10">
        <f>IF(B201="","",IFERROR(VLOOKUP(B201,'Clients'!$A$5:$I$104,8,FALSE),""))</f>
      </c>
      <c r="G201" s="14">
        <f>IF(OR(E201="",F201=""),"",ROUND(E201*F201,2))</f>
      </c>
      <c r="H201" s="6"/>
      <c r="I201" s="6"/>
    </row>
    <row r="202" spans="1:9" x14ac:dyDescent="0.25">
      <c r="A202" s="12"/>
      <c r="B202" s="6"/>
      <c r="C202" s="6"/>
      <c r="D202" s="6"/>
      <c r="E202" s="13"/>
      <c r="F202" s="10">
        <f>IF(B202="","",IFERROR(VLOOKUP(B202,'Clients'!$A$5:$I$104,8,FALSE),""))</f>
      </c>
      <c r="G202" s="14">
        <f>IF(OR(E202="",F202=""),"",ROUND(E202*F202,2))</f>
      </c>
      <c r="H202" s="6"/>
      <c r="I202" s="6"/>
    </row>
    <row r="203" spans="1:9" x14ac:dyDescent="0.25">
      <c r="A203" s="12"/>
      <c r="B203" s="6"/>
      <c r="C203" s="6"/>
      <c r="D203" s="6"/>
      <c r="E203" s="13"/>
      <c r="F203" s="10">
        <f>IF(B203="","",IFERROR(VLOOKUP(B203,'Clients'!$A$5:$I$104,8,FALSE),""))</f>
      </c>
      <c r="G203" s="14">
        <f>IF(OR(E203="",F203=""),"",ROUND(E203*F203,2))</f>
      </c>
      <c r="H203" s="6"/>
      <c r="I203" s="6"/>
    </row>
    <row r="204" spans="1:9" x14ac:dyDescent="0.25">
      <c r="A204" s="12"/>
      <c r="B204" s="6"/>
      <c r="C204" s="6"/>
      <c r="D204" s="6"/>
      <c r="E204" s="13"/>
      <c r="F204" s="10">
        <f>IF(B204="","",IFERROR(VLOOKUP(B204,'Clients'!$A$5:$I$104,8,FALSE),""))</f>
      </c>
      <c r="G204" s="14">
        <f>IF(OR(E204="",F204=""),"",ROUND(E204*F204,2))</f>
      </c>
      <c r="H204" s="6"/>
      <c r="I204" s="6"/>
    </row>
    <row r="205" spans="1:9" x14ac:dyDescent="0.25">
      <c r="A205" s="12"/>
      <c r="B205" s="6"/>
      <c r="C205" s="6"/>
      <c r="D205" s="6"/>
      <c r="E205" s="13"/>
      <c r="F205" s="10">
        <f>IF(B205="","",IFERROR(VLOOKUP(B205,'Clients'!$A$5:$I$104,8,FALSE),""))</f>
      </c>
      <c r="G205" s="14">
        <f>IF(OR(E205="",F205=""),"",ROUND(E205*F205,2))</f>
      </c>
      <c r="H205" s="6"/>
      <c r="I205" s="6"/>
    </row>
    <row r="206" spans="1:9" x14ac:dyDescent="0.25">
      <c r="A206" s="12"/>
      <c r="B206" s="6"/>
      <c r="C206" s="6"/>
      <c r="D206" s="6"/>
      <c r="E206" s="13"/>
      <c r="F206" s="10">
        <f>IF(B206="","",IFERROR(VLOOKUP(B206,'Clients'!$A$5:$I$104,8,FALSE),""))</f>
      </c>
      <c r="G206" s="14">
        <f>IF(OR(E206="",F206=""),"",ROUND(E206*F206,2))</f>
      </c>
      <c r="H206" s="6"/>
      <c r="I206" s="6"/>
    </row>
    <row r="207" spans="1:9" x14ac:dyDescent="0.25">
      <c r="A207" s="12"/>
      <c r="B207" s="6"/>
      <c r="C207" s="6"/>
      <c r="D207" s="6"/>
      <c r="E207" s="13"/>
      <c r="F207" s="10">
        <f>IF(B207="","",IFERROR(VLOOKUP(B207,'Clients'!$A$5:$I$104,8,FALSE),""))</f>
      </c>
      <c r="G207" s="14">
        <f>IF(OR(E207="",F207=""),"",ROUND(E207*F207,2))</f>
      </c>
      <c r="H207" s="6"/>
      <c r="I207" s="6"/>
    </row>
    <row r="208" spans="1:9" x14ac:dyDescent="0.25">
      <c r="A208" s="12"/>
      <c r="B208" s="6"/>
      <c r="C208" s="6"/>
      <c r="D208" s="6"/>
      <c r="E208" s="13"/>
      <c r="F208" s="10">
        <f>IF(B208="","",IFERROR(VLOOKUP(B208,'Clients'!$A$5:$I$104,8,FALSE),""))</f>
      </c>
      <c r="G208" s="14">
        <f>IF(OR(E208="",F208=""),"",ROUND(E208*F208,2))</f>
      </c>
      <c r="H208" s="6"/>
      <c r="I208" s="6"/>
    </row>
    <row r="209" spans="1:9" x14ac:dyDescent="0.25">
      <c r="A209" s="12"/>
      <c r="B209" s="6"/>
      <c r="C209" s="6"/>
      <c r="D209" s="6"/>
      <c r="E209" s="13"/>
      <c r="F209" s="10">
        <f>IF(B209="","",IFERROR(VLOOKUP(B209,'Clients'!$A$5:$I$104,8,FALSE),""))</f>
      </c>
      <c r="G209" s="14">
        <f>IF(OR(E209="",F209=""),"",ROUND(E209*F209,2))</f>
      </c>
      <c r="H209" s="6"/>
      <c r="I209" s="6"/>
    </row>
    <row r="210" spans="1:9" x14ac:dyDescent="0.25">
      <c r="A210" s="12"/>
      <c r="B210" s="6"/>
      <c r="C210" s="6"/>
      <c r="D210" s="6"/>
      <c r="E210" s="13"/>
      <c r="F210" s="10">
        <f>IF(B210="","",IFERROR(VLOOKUP(B210,'Clients'!$A$5:$I$104,8,FALSE),""))</f>
      </c>
      <c r="G210" s="14">
        <f>IF(OR(E210="",F210=""),"",ROUND(E210*F210,2))</f>
      </c>
      <c r="H210" s="6"/>
      <c r="I210" s="6"/>
    </row>
    <row r="211" spans="1:9" x14ac:dyDescent="0.25">
      <c r="A211" s="12"/>
      <c r="B211" s="6"/>
      <c r="C211" s="6"/>
      <c r="D211" s="6"/>
      <c r="E211" s="13"/>
      <c r="F211" s="10">
        <f>IF(B211="","",IFERROR(VLOOKUP(B211,'Clients'!$A$5:$I$104,8,FALSE),""))</f>
      </c>
      <c r="G211" s="14">
        <f>IF(OR(E211="",F211=""),"",ROUND(E211*F211,2))</f>
      </c>
      <c r="H211" s="6"/>
      <c r="I211" s="6"/>
    </row>
    <row r="212" spans="1:9" x14ac:dyDescent="0.25">
      <c r="A212" s="12"/>
      <c r="B212" s="6"/>
      <c r="C212" s="6"/>
      <c r="D212" s="6"/>
      <c r="E212" s="13"/>
      <c r="F212" s="10">
        <f>IF(B212="","",IFERROR(VLOOKUP(B212,'Clients'!$A$5:$I$104,8,FALSE),""))</f>
      </c>
      <c r="G212" s="14">
        <f>IF(OR(E212="",F212=""),"",ROUND(E212*F212,2))</f>
      </c>
      <c r="H212" s="6"/>
      <c r="I212" s="6"/>
    </row>
    <row r="213" spans="1:9" x14ac:dyDescent="0.25">
      <c r="A213" s="12"/>
      <c r="B213" s="6"/>
      <c r="C213" s="6"/>
      <c r="D213" s="6"/>
      <c r="E213" s="13"/>
      <c r="F213" s="10">
        <f>IF(B213="","",IFERROR(VLOOKUP(B213,'Clients'!$A$5:$I$104,8,FALSE),""))</f>
      </c>
      <c r="G213" s="14">
        <f>IF(OR(E213="",F213=""),"",ROUND(E213*F213,2))</f>
      </c>
      <c r="H213" s="6"/>
      <c r="I213" s="6"/>
    </row>
    <row r="214" spans="1:9" x14ac:dyDescent="0.25">
      <c r="A214" s="12"/>
      <c r="B214" s="6"/>
      <c r="C214" s="6"/>
      <c r="D214" s="6"/>
      <c r="E214" s="13"/>
      <c r="F214" s="10">
        <f>IF(B214="","",IFERROR(VLOOKUP(B214,'Clients'!$A$5:$I$104,8,FALSE),""))</f>
      </c>
      <c r="G214" s="14">
        <f>IF(OR(E214="",F214=""),"",ROUND(E214*F214,2))</f>
      </c>
      <c r="H214" s="6"/>
      <c r="I214" s="6"/>
    </row>
    <row r="215" spans="1:9" x14ac:dyDescent="0.25">
      <c r="A215" s="12"/>
      <c r="B215" s="6"/>
      <c r="C215" s="6"/>
      <c r="D215" s="6"/>
      <c r="E215" s="13"/>
      <c r="F215" s="10">
        <f>IF(B215="","",IFERROR(VLOOKUP(B215,'Clients'!$A$5:$I$104,8,FALSE),""))</f>
      </c>
      <c r="G215" s="14">
        <f>IF(OR(E215="",F215=""),"",ROUND(E215*F215,2))</f>
      </c>
      <c r="H215" s="6"/>
      <c r="I215" s="6"/>
    </row>
    <row r="216" spans="1:9" x14ac:dyDescent="0.25">
      <c r="A216" s="12"/>
      <c r="B216" s="6"/>
      <c r="C216" s="6"/>
      <c r="D216" s="6"/>
      <c r="E216" s="13"/>
      <c r="F216" s="10">
        <f>IF(B216="","",IFERROR(VLOOKUP(B216,'Clients'!$A$5:$I$104,8,FALSE),""))</f>
      </c>
      <c r="G216" s="14">
        <f>IF(OR(E216="",F216=""),"",ROUND(E216*F216,2))</f>
      </c>
      <c r="H216" s="6"/>
      <c r="I216" s="6"/>
    </row>
    <row r="217" spans="1:9" x14ac:dyDescent="0.25">
      <c r="A217" s="12"/>
      <c r="B217" s="6"/>
      <c r="C217" s="6"/>
      <c r="D217" s="6"/>
      <c r="E217" s="13"/>
      <c r="F217" s="10">
        <f>IF(B217="","",IFERROR(VLOOKUP(B217,'Clients'!$A$5:$I$104,8,FALSE),""))</f>
      </c>
      <c r="G217" s="14">
        <f>IF(OR(E217="",F217=""),"",ROUND(E217*F217,2))</f>
      </c>
      <c r="H217" s="6"/>
      <c r="I217" s="6"/>
    </row>
    <row r="218" spans="1:9" x14ac:dyDescent="0.25">
      <c r="A218" s="12"/>
      <c r="B218" s="6"/>
      <c r="C218" s="6"/>
      <c r="D218" s="6"/>
      <c r="E218" s="13"/>
      <c r="F218" s="10">
        <f>IF(B218="","",IFERROR(VLOOKUP(B218,'Clients'!$A$5:$I$104,8,FALSE),""))</f>
      </c>
      <c r="G218" s="14">
        <f>IF(OR(E218="",F218=""),"",ROUND(E218*F218,2))</f>
      </c>
      <c r="H218" s="6"/>
      <c r="I218" s="6"/>
    </row>
    <row r="219" spans="1:9" x14ac:dyDescent="0.25">
      <c r="A219" s="12"/>
      <c r="B219" s="6"/>
      <c r="C219" s="6"/>
      <c r="D219" s="6"/>
      <c r="E219" s="13"/>
      <c r="F219" s="10">
        <f>IF(B219="","",IFERROR(VLOOKUP(B219,'Clients'!$A$5:$I$104,8,FALSE),""))</f>
      </c>
      <c r="G219" s="14">
        <f>IF(OR(E219="",F219=""),"",ROUND(E219*F219,2))</f>
      </c>
      <c r="H219" s="6"/>
      <c r="I219" s="6"/>
    </row>
    <row r="220" spans="1:9" x14ac:dyDescent="0.25">
      <c r="A220" s="12"/>
      <c r="B220" s="6"/>
      <c r="C220" s="6"/>
      <c r="D220" s="6"/>
      <c r="E220" s="13"/>
      <c r="F220" s="10">
        <f>IF(B220="","",IFERROR(VLOOKUP(B220,'Clients'!$A$5:$I$104,8,FALSE),""))</f>
      </c>
      <c r="G220" s="14">
        <f>IF(OR(E220="",F220=""),"",ROUND(E220*F220,2))</f>
      </c>
      <c r="H220" s="6"/>
      <c r="I220" s="6"/>
    </row>
    <row r="221" spans="1:9" x14ac:dyDescent="0.25">
      <c r="A221" s="12"/>
      <c r="B221" s="6"/>
      <c r="C221" s="6"/>
      <c r="D221" s="6"/>
      <c r="E221" s="13"/>
      <c r="F221" s="10">
        <f>IF(B221="","",IFERROR(VLOOKUP(B221,'Clients'!$A$5:$I$104,8,FALSE),""))</f>
      </c>
      <c r="G221" s="14">
        <f>IF(OR(E221="",F221=""),"",ROUND(E221*F221,2))</f>
      </c>
      <c r="H221" s="6"/>
      <c r="I221" s="6"/>
    </row>
    <row r="222" spans="1:9" x14ac:dyDescent="0.25">
      <c r="A222" s="12"/>
      <c r="B222" s="6"/>
      <c r="C222" s="6"/>
      <c r="D222" s="6"/>
      <c r="E222" s="13"/>
      <c r="F222" s="10">
        <f>IF(B222="","",IFERROR(VLOOKUP(B222,'Clients'!$A$5:$I$104,8,FALSE),""))</f>
      </c>
      <c r="G222" s="14">
        <f>IF(OR(E222="",F222=""),"",ROUND(E222*F222,2))</f>
      </c>
      <c r="H222" s="6"/>
      <c r="I222" s="6"/>
    </row>
    <row r="223" spans="1:9" x14ac:dyDescent="0.25">
      <c r="A223" s="12"/>
      <c r="B223" s="6"/>
      <c r="C223" s="6"/>
      <c r="D223" s="6"/>
      <c r="E223" s="13"/>
      <c r="F223" s="10">
        <f>IF(B223="","",IFERROR(VLOOKUP(B223,'Clients'!$A$5:$I$104,8,FALSE),""))</f>
      </c>
      <c r="G223" s="14">
        <f>IF(OR(E223="",F223=""),"",ROUND(E223*F223,2))</f>
      </c>
      <c r="H223" s="6"/>
      <c r="I223" s="6"/>
    </row>
    <row r="224" spans="1:9" x14ac:dyDescent="0.25">
      <c r="A224" s="12"/>
      <c r="B224" s="6"/>
      <c r="C224" s="6"/>
      <c r="D224" s="6"/>
      <c r="E224" s="13"/>
      <c r="F224" s="10">
        <f>IF(B224="","",IFERROR(VLOOKUP(B224,'Clients'!$A$5:$I$104,8,FALSE),""))</f>
      </c>
      <c r="G224" s="14">
        <f>IF(OR(E224="",F224=""),"",ROUND(E224*F224,2))</f>
      </c>
      <c r="H224" s="6"/>
      <c r="I224" s="6"/>
    </row>
    <row r="225" spans="1:9" x14ac:dyDescent="0.25">
      <c r="A225" s="12"/>
      <c r="B225" s="6"/>
      <c r="C225" s="6"/>
      <c r="D225" s="6"/>
      <c r="E225" s="13"/>
      <c r="F225" s="10">
        <f>IF(B225="","",IFERROR(VLOOKUP(B225,'Clients'!$A$5:$I$104,8,FALSE),""))</f>
      </c>
      <c r="G225" s="14">
        <f>IF(OR(E225="",F225=""),"",ROUND(E225*F225,2))</f>
      </c>
      <c r="H225" s="6"/>
      <c r="I225" s="6"/>
    </row>
    <row r="226" spans="1:9" x14ac:dyDescent="0.25">
      <c r="A226" s="12"/>
      <c r="B226" s="6"/>
      <c r="C226" s="6"/>
      <c r="D226" s="6"/>
      <c r="E226" s="13"/>
      <c r="F226" s="10">
        <f>IF(B226="","",IFERROR(VLOOKUP(B226,'Clients'!$A$5:$I$104,8,FALSE),""))</f>
      </c>
      <c r="G226" s="14">
        <f>IF(OR(E226="",F226=""),"",ROUND(E226*F226,2))</f>
      </c>
      <c r="H226" s="6"/>
      <c r="I226" s="6"/>
    </row>
    <row r="227" spans="1:9" x14ac:dyDescent="0.25">
      <c r="A227" s="12"/>
      <c r="B227" s="6"/>
      <c r="C227" s="6"/>
      <c r="D227" s="6"/>
      <c r="E227" s="13"/>
      <c r="F227" s="10">
        <f>IF(B227="","",IFERROR(VLOOKUP(B227,'Clients'!$A$5:$I$104,8,FALSE),""))</f>
      </c>
      <c r="G227" s="14">
        <f>IF(OR(E227="",F227=""),"",ROUND(E227*F227,2))</f>
      </c>
      <c r="H227" s="6"/>
      <c r="I227" s="6"/>
    </row>
    <row r="228" spans="1:9" x14ac:dyDescent="0.25">
      <c r="A228" s="12"/>
      <c r="B228" s="6"/>
      <c r="C228" s="6"/>
      <c r="D228" s="6"/>
      <c r="E228" s="13"/>
      <c r="F228" s="10">
        <f>IF(B228="","",IFERROR(VLOOKUP(B228,'Clients'!$A$5:$I$104,8,FALSE),""))</f>
      </c>
      <c r="G228" s="14">
        <f>IF(OR(E228="",F228=""),"",ROUND(E228*F228,2))</f>
      </c>
      <c r="H228" s="6"/>
      <c r="I228" s="6"/>
    </row>
    <row r="229" spans="1:9" x14ac:dyDescent="0.25">
      <c r="A229" s="12"/>
      <c r="B229" s="6"/>
      <c r="C229" s="6"/>
      <c r="D229" s="6"/>
      <c r="E229" s="13"/>
      <c r="F229" s="10">
        <f>IF(B229="","",IFERROR(VLOOKUP(B229,'Clients'!$A$5:$I$104,8,FALSE),""))</f>
      </c>
      <c r="G229" s="14">
        <f>IF(OR(E229="",F229=""),"",ROUND(E229*F229,2))</f>
      </c>
      <c r="H229" s="6"/>
      <c r="I229" s="6"/>
    </row>
    <row r="230" spans="1:9" x14ac:dyDescent="0.25">
      <c r="A230" s="12"/>
      <c r="B230" s="6"/>
      <c r="C230" s="6"/>
      <c r="D230" s="6"/>
      <c r="E230" s="13"/>
      <c r="F230" s="10">
        <f>IF(B230="","",IFERROR(VLOOKUP(B230,'Clients'!$A$5:$I$104,8,FALSE),""))</f>
      </c>
      <c r="G230" s="14">
        <f>IF(OR(E230="",F230=""),"",ROUND(E230*F230,2))</f>
      </c>
      <c r="H230" s="6"/>
      <c r="I230" s="6"/>
    </row>
    <row r="231" spans="1:9" x14ac:dyDescent="0.25">
      <c r="A231" s="12"/>
      <c r="B231" s="6"/>
      <c r="C231" s="6"/>
      <c r="D231" s="6"/>
      <c r="E231" s="13"/>
      <c r="F231" s="10">
        <f>IF(B231="","",IFERROR(VLOOKUP(B231,'Clients'!$A$5:$I$104,8,FALSE),""))</f>
      </c>
      <c r="G231" s="14">
        <f>IF(OR(E231="",F231=""),"",ROUND(E231*F231,2))</f>
      </c>
      <c r="H231" s="6"/>
      <c r="I231" s="6"/>
    </row>
    <row r="232" spans="1:9" x14ac:dyDescent="0.25">
      <c r="A232" s="12"/>
      <c r="B232" s="6"/>
      <c r="C232" s="6"/>
      <c r="D232" s="6"/>
      <c r="E232" s="13"/>
      <c r="F232" s="10">
        <f>IF(B232="","",IFERROR(VLOOKUP(B232,'Clients'!$A$5:$I$104,8,FALSE),""))</f>
      </c>
      <c r="G232" s="14">
        <f>IF(OR(E232="",F232=""),"",ROUND(E232*F232,2))</f>
      </c>
      <c r="H232" s="6"/>
      <c r="I232" s="6"/>
    </row>
    <row r="233" spans="1:9" x14ac:dyDescent="0.25">
      <c r="A233" s="12"/>
      <c r="B233" s="6"/>
      <c r="C233" s="6"/>
      <c r="D233" s="6"/>
      <c r="E233" s="13"/>
      <c r="F233" s="10">
        <f>IF(B233="","",IFERROR(VLOOKUP(B233,'Clients'!$A$5:$I$104,8,FALSE),""))</f>
      </c>
      <c r="G233" s="14">
        <f>IF(OR(E233="",F233=""),"",ROUND(E233*F233,2))</f>
      </c>
      <c r="H233" s="6"/>
      <c r="I233" s="6"/>
    </row>
    <row r="234" spans="1:9" x14ac:dyDescent="0.25">
      <c r="A234" s="12"/>
      <c r="B234" s="6"/>
      <c r="C234" s="6"/>
      <c r="D234" s="6"/>
      <c r="E234" s="13"/>
      <c r="F234" s="10">
        <f>IF(B234="","",IFERROR(VLOOKUP(B234,'Clients'!$A$5:$I$104,8,FALSE),""))</f>
      </c>
      <c r="G234" s="14">
        <f>IF(OR(E234="",F234=""),"",ROUND(E234*F234,2))</f>
      </c>
      <c r="H234" s="6"/>
      <c r="I234" s="6"/>
    </row>
    <row r="235" spans="1:9" x14ac:dyDescent="0.25">
      <c r="A235" s="12"/>
      <c r="B235" s="6"/>
      <c r="C235" s="6"/>
      <c r="D235" s="6"/>
      <c r="E235" s="13"/>
      <c r="F235" s="10">
        <f>IF(B235="","",IFERROR(VLOOKUP(B235,'Clients'!$A$5:$I$104,8,FALSE),""))</f>
      </c>
      <c r="G235" s="14">
        <f>IF(OR(E235="",F235=""),"",ROUND(E235*F235,2))</f>
      </c>
      <c r="H235" s="6"/>
      <c r="I235" s="6"/>
    </row>
    <row r="236" spans="1:9" x14ac:dyDescent="0.25">
      <c r="A236" s="12"/>
      <c r="B236" s="6"/>
      <c r="C236" s="6"/>
      <c r="D236" s="6"/>
      <c r="E236" s="13"/>
      <c r="F236" s="10">
        <f>IF(B236="","",IFERROR(VLOOKUP(B236,'Clients'!$A$5:$I$104,8,FALSE),""))</f>
      </c>
      <c r="G236" s="14">
        <f>IF(OR(E236="",F236=""),"",ROUND(E236*F236,2))</f>
      </c>
      <c r="H236" s="6"/>
      <c r="I236" s="6"/>
    </row>
    <row r="237" spans="1:9" x14ac:dyDescent="0.25">
      <c r="A237" s="12"/>
      <c r="B237" s="6"/>
      <c r="C237" s="6"/>
      <c r="D237" s="6"/>
      <c r="E237" s="13"/>
      <c r="F237" s="10">
        <f>IF(B237="","",IFERROR(VLOOKUP(B237,'Clients'!$A$5:$I$104,8,FALSE),""))</f>
      </c>
      <c r="G237" s="14">
        <f>IF(OR(E237="",F237=""),"",ROUND(E237*F237,2))</f>
      </c>
      <c r="H237" s="6"/>
      <c r="I237" s="6"/>
    </row>
    <row r="238" spans="1:9" x14ac:dyDescent="0.25">
      <c r="A238" s="12"/>
      <c r="B238" s="6"/>
      <c r="C238" s="6"/>
      <c r="D238" s="6"/>
      <c r="E238" s="13"/>
      <c r="F238" s="10">
        <f>IF(B238="","",IFERROR(VLOOKUP(B238,'Clients'!$A$5:$I$104,8,FALSE),""))</f>
      </c>
      <c r="G238" s="14">
        <f>IF(OR(E238="",F238=""),"",ROUND(E238*F238,2))</f>
      </c>
      <c r="H238" s="6"/>
      <c r="I238" s="6"/>
    </row>
    <row r="239" spans="1:9" x14ac:dyDescent="0.25">
      <c r="A239" s="12"/>
      <c r="B239" s="6"/>
      <c r="C239" s="6"/>
      <c r="D239" s="6"/>
      <c r="E239" s="13"/>
      <c r="F239" s="10">
        <f>IF(B239="","",IFERROR(VLOOKUP(B239,'Clients'!$A$5:$I$104,8,FALSE),""))</f>
      </c>
      <c r="G239" s="14">
        <f>IF(OR(E239="",F239=""),"",ROUND(E239*F239,2))</f>
      </c>
      <c r="H239" s="6"/>
      <c r="I239" s="6"/>
    </row>
    <row r="240" spans="1:9" x14ac:dyDescent="0.25">
      <c r="A240" s="12"/>
      <c r="B240" s="6"/>
      <c r="C240" s="6"/>
      <c r="D240" s="6"/>
      <c r="E240" s="13"/>
      <c r="F240" s="10">
        <f>IF(B240="","",IFERROR(VLOOKUP(B240,'Clients'!$A$5:$I$104,8,FALSE),""))</f>
      </c>
      <c r="G240" s="14">
        <f>IF(OR(E240="",F240=""),"",ROUND(E240*F240,2))</f>
      </c>
      <c r="H240" s="6"/>
      <c r="I240" s="6"/>
    </row>
    <row r="241" spans="1:9" x14ac:dyDescent="0.25">
      <c r="A241" s="12"/>
      <c r="B241" s="6"/>
      <c r="C241" s="6"/>
      <c r="D241" s="6"/>
      <c r="E241" s="13"/>
      <c r="F241" s="10">
        <f>IF(B241="","",IFERROR(VLOOKUP(B241,'Clients'!$A$5:$I$104,8,FALSE),""))</f>
      </c>
      <c r="G241" s="14">
        <f>IF(OR(E241="",F241=""),"",ROUND(E241*F241,2))</f>
      </c>
      <c r="H241" s="6"/>
      <c r="I241" s="6"/>
    </row>
    <row r="242" spans="1:9" x14ac:dyDescent="0.25">
      <c r="A242" s="12"/>
      <c r="B242" s="6"/>
      <c r="C242" s="6"/>
      <c r="D242" s="6"/>
      <c r="E242" s="13"/>
      <c r="F242" s="10">
        <f>IF(B242="","",IFERROR(VLOOKUP(B242,'Clients'!$A$5:$I$104,8,FALSE),""))</f>
      </c>
      <c r="G242" s="14">
        <f>IF(OR(E242="",F242=""),"",ROUND(E242*F242,2))</f>
      </c>
      <c r="H242" s="6"/>
      <c r="I242" s="6"/>
    </row>
    <row r="243" spans="1:9" x14ac:dyDescent="0.25">
      <c r="A243" s="12"/>
      <c r="B243" s="6"/>
      <c r="C243" s="6"/>
      <c r="D243" s="6"/>
      <c r="E243" s="13"/>
      <c r="F243" s="10">
        <f>IF(B243="","",IFERROR(VLOOKUP(B243,'Clients'!$A$5:$I$104,8,FALSE),""))</f>
      </c>
      <c r="G243" s="14">
        <f>IF(OR(E243="",F243=""),"",ROUND(E243*F243,2))</f>
      </c>
      <c r="H243" s="6"/>
      <c r="I243" s="6"/>
    </row>
    <row r="244" spans="1:9" x14ac:dyDescent="0.25">
      <c r="A244" s="12"/>
      <c r="B244" s="6"/>
      <c r="C244" s="6"/>
      <c r="D244" s="6"/>
      <c r="E244" s="13"/>
      <c r="F244" s="10">
        <f>IF(B244="","",IFERROR(VLOOKUP(B244,'Clients'!$A$5:$I$104,8,FALSE),""))</f>
      </c>
      <c r="G244" s="14">
        <f>IF(OR(E244="",F244=""),"",ROUND(E244*F244,2))</f>
      </c>
      <c r="H244" s="6"/>
      <c r="I244" s="6"/>
    </row>
    <row r="245" spans="1:9" x14ac:dyDescent="0.25">
      <c r="A245" s="12"/>
      <c r="B245" s="6"/>
      <c r="C245" s="6"/>
      <c r="D245" s="6"/>
      <c r="E245" s="13"/>
      <c r="F245" s="10">
        <f>IF(B245="","",IFERROR(VLOOKUP(B245,'Clients'!$A$5:$I$104,8,FALSE),""))</f>
      </c>
      <c r="G245" s="14">
        <f>IF(OR(E245="",F245=""),"",ROUND(E245*F245,2))</f>
      </c>
      <c r="H245" s="6"/>
      <c r="I245" s="6"/>
    </row>
    <row r="246" spans="1:9" x14ac:dyDescent="0.25">
      <c r="A246" s="12"/>
      <c r="B246" s="6"/>
      <c r="C246" s="6"/>
      <c r="D246" s="6"/>
      <c r="E246" s="13"/>
      <c r="F246" s="10">
        <f>IF(B246="","",IFERROR(VLOOKUP(B246,'Clients'!$A$5:$I$104,8,FALSE),""))</f>
      </c>
      <c r="G246" s="14">
        <f>IF(OR(E246="",F246=""),"",ROUND(E246*F246,2))</f>
      </c>
      <c r="H246" s="6"/>
      <c r="I246" s="6"/>
    </row>
    <row r="247" spans="1:9" x14ac:dyDescent="0.25">
      <c r="A247" s="12"/>
      <c r="B247" s="6"/>
      <c r="C247" s="6"/>
      <c r="D247" s="6"/>
      <c r="E247" s="13"/>
      <c r="F247" s="10">
        <f>IF(B247="","",IFERROR(VLOOKUP(B247,'Clients'!$A$5:$I$104,8,FALSE),""))</f>
      </c>
      <c r="G247" s="14">
        <f>IF(OR(E247="",F247=""),"",ROUND(E247*F247,2))</f>
      </c>
      <c r="H247" s="6"/>
      <c r="I247" s="6"/>
    </row>
    <row r="248" spans="1:9" x14ac:dyDescent="0.25">
      <c r="A248" s="12"/>
      <c r="B248" s="6"/>
      <c r="C248" s="6"/>
      <c r="D248" s="6"/>
      <c r="E248" s="13"/>
      <c r="F248" s="10">
        <f>IF(B248="","",IFERROR(VLOOKUP(B248,'Clients'!$A$5:$I$104,8,FALSE),""))</f>
      </c>
      <c r="G248" s="14">
        <f>IF(OR(E248="",F248=""),"",ROUND(E248*F248,2))</f>
      </c>
      <c r="H248" s="6"/>
      <c r="I248" s="6"/>
    </row>
    <row r="249" spans="1:9" x14ac:dyDescent="0.25">
      <c r="A249" s="12"/>
      <c r="B249" s="6"/>
      <c r="C249" s="6"/>
      <c r="D249" s="6"/>
      <c r="E249" s="13"/>
      <c r="F249" s="10">
        <f>IF(B249="","",IFERROR(VLOOKUP(B249,'Clients'!$A$5:$I$104,8,FALSE),""))</f>
      </c>
      <c r="G249" s="14">
        <f>IF(OR(E249="",F249=""),"",ROUND(E249*F249,2))</f>
      </c>
      <c r="H249" s="6"/>
      <c r="I249" s="6"/>
    </row>
    <row r="250" spans="1:9" x14ac:dyDescent="0.25">
      <c r="A250" s="12"/>
      <c r="B250" s="6"/>
      <c r="C250" s="6"/>
      <c r="D250" s="6"/>
      <c r="E250" s="13"/>
      <c r="F250" s="10">
        <f>IF(B250="","",IFERROR(VLOOKUP(B250,'Clients'!$A$5:$I$104,8,FALSE),""))</f>
      </c>
      <c r="G250" s="14">
        <f>IF(OR(E250="",F250=""),"",ROUND(E250*F250,2))</f>
      </c>
      <c r="H250" s="6"/>
      <c r="I250" s="6"/>
    </row>
    <row r="251" spans="1:9" x14ac:dyDescent="0.25">
      <c r="A251" s="12"/>
      <c r="B251" s="6"/>
      <c r="C251" s="6"/>
      <c r="D251" s="6"/>
      <c r="E251" s="13"/>
      <c r="F251" s="10">
        <f>IF(B251="","",IFERROR(VLOOKUP(B251,'Clients'!$A$5:$I$104,8,FALSE),""))</f>
      </c>
      <c r="G251" s="14">
        <f>IF(OR(E251="",F251=""),"",ROUND(E251*F251,2))</f>
      </c>
      <c r="H251" s="6"/>
      <c r="I251" s="6"/>
    </row>
    <row r="252" spans="1:9" x14ac:dyDescent="0.25">
      <c r="A252" s="12"/>
      <c r="B252" s="6"/>
      <c r="C252" s="6"/>
      <c r="D252" s="6"/>
      <c r="E252" s="13"/>
      <c r="F252" s="10">
        <f>IF(B252="","",IFERROR(VLOOKUP(B252,'Clients'!$A$5:$I$104,8,FALSE),""))</f>
      </c>
      <c r="G252" s="14">
        <f>IF(OR(E252="",F252=""),"",ROUND(E252*F252,2))</f>
      </c>
      <c r="H252" s="6"/>
      <c r="I252" s="6"/>
    </row>
    <row r="253" spans="1:9" x14ac:dyDescent="0.25">
      <c r="A253" s="12"/>
      <c r="B253" s="6"/>
      <c r="C253" s="6"/>
      <c r="D253" s="6"/>
      <c r="E253" s="13"/>
      <c r="F253" s="10">
        <f>IF(B253="","",IFERROR(VLOOKUP(B253,'Clients'!$A$5:$I$104,8,FALSE),""))</f>
      </c>
      <c r="G253" s="14">
        <f>IF(OR(E253="",F253=""),"",ROUND(E253*F253,2))</f>
      </c>
      <c r="H253" s="6"/>
      <c r="I253" s="6"/>
    </row>
    <row r="254" spans="1:9" x14ac:dyDescent="0.25">
      <c r="A254" s="12"/>
      <c r="B254" s="6"/>
      <c r="C254" s="6"/>
      <c r="D254" s="6"/>
      <c r="E254" s="13"/>
      <c r="F254" s="10">
        <f>IF(B254="","",IFERROR(VLOOKUP(B254,'Clients'!$A$5:$I$104,8,FALSE),""))</f>
      </c>
      <c r="G254" s="14">
        <f>IF(OR(E254="",F254=""),"",ROUND(E254*F254,2))</f>
      </c>
      <c r="H254" s="6"/>
      <c r="I254" s="6"/>
    </row>
    <row r="255" spans="1:9" x14ac:dyDescent="0.25">
      <c r="A255" s="12"/>
      <c r="B255" s="6"/>
      <c r="C255" s="6"/>
      <c r="D255" s="6"/>
      <c r="E255" s="13"/>
      <c r="F255" s="10">
        <f>IF(B255="","",IFERROR(VLOOKUP(B255,'Clients'!$A$5:$I$104,8,FALSE),""))</f>
      </c>
      <c r="G255" s="14">
        <f>IF(OR(E255="",F255=""),"",ROUND(E255*F255,2))</f>
      </c>
      <c r="H255" s="6"/>
      <c r="I255" s="6"/>
    </row>
    <row r="256" spans="1:9" x14ac:dyDescent="0.25">
      <c r="A256" s="12"/>
      <c r="B256" s="6"/>
      <c r="C256" s="6"/>
      <c r="D256" s="6"/>
      <c r="E256" s="13"/>
      <c r="F256" s="10">
        <f>IF(B256="","",IFERROR(VLOOKUP(B256,'Clients'!$A$5:$I$104,8,FALSE),""))</f>
      </c>
      <c r="G256" s="14">
        <f>IF(OR(E256="",F256=""),"",ROUND(E256*F256,2))</f>
      </c>
      <c r="H256" s="6"/>
      <c r="I256" s="6"/>
    </row>
    <row r="257" spans="1:9" x14ac:dyDescent="0.25">
      <c r="A257" s="12"/>
      <c r="B257" s="6"/>
      <c r="C257" s="6"/>
      <c r="D257" s="6"/>
      <c r="E257" s="13"/>
      <c r="F257" s="10">
        <f>IF(B257="","",IFERROR(VLOOKUP(B257,'Clients'!$A$5:$I$104,8,FALSE),""))</f>
      </c>
      <c r="G257" s="14">
        <f>IF(OR(E257="",F257=""),"",ROUND(E257*F257,2))</f>
      </c>
      <c r="H257" s="6"/>
      <c r="I257" s="6"/>
    </row>
    <row r="258" spans="1:9" x14ac:dyDescent="0.25">
      <c r="A258" s="12"/>
      <c r="B258" s="6"/>
      <c r="C258" s="6"/>
      <c r="D258" s="6"/>
      <c r="E258" s="13"/>
      <c r="F258" s="10">
        <f>IF(B258="","",IFERROR(VLOOKUP(B258,'Clients'!$A$5:$I$104,8,FALSE),""))</f>
      </c>
      <c r="G258" s="14">
        <f>IF(OR(E258="",F258=""),"",ROUND(E258*F258,2))</f>
      </c>
      <c r="H258" s="6"/>
      <c r="I258" s="6"/>
    </row>
    <row r="259" spans="1:9" x14ac:dyDescent="0.25">
      <c r="A259" s="12"/>
      <c r="B259" s="6"/>
      <c r="C259" s="6"/>
      <c r="D259" s="6"/>
      <c r="E259" s="13"/>
      <c r="F259" s="10">
        <f>IF(B259="","",IFERROR(VLOOKUP(B259,'Clients'!$A$5:$I$104,8,FALSE),""))</f>
      </c>
      <c r="G259" s="14">
        <f>IF(OR(E259="",F259=""),"",ROUND(E259*F259,2))</f>
      </c>
      <c r="H259" s="6"/>
      <c r="I259" s="6"/>
    </row>
    <row r="260" spans="1:9" x14ac:dyDescent="0.25">
      <c r="A260" s="12"/>
      <c r="B260" s="6"/>
      <c r="C260" s="6"/>
      <c r="D260" s="6"/>
      <c r="E260" s="13"/>
      <c r="F260" s="10">
        <f>IF(B260="","",IFERROR(VLOOKUP(B260,'Clients'!$A$5:$I$104,8,FALSE),""))</f>
      </c>
      <c r="G260" s="14">
        <f>IF(OR(E260="",F260=""),"",ROUND(E260*F260,2))</f>
      </c>
      <c r="H260" s="6"/>
      <c r="I260" s="6"/>
    </row>
    <row r="261" spans="1:9" x14ac:dyDescent="0.25">
      <c r="A261" s="12"/>
      <c r="B261" s="6"/>
      <c r="C261" s="6"/>
      <c r="D261" s="6"/>
      <c r="E261" s="13"/>
      <c r="F261" s="10">
        <f>IF(B261="","",IFERROR(VLOOKUP(B261,'Clients'!$A$5:$I$104,8,FALSE),""))</f>
      </c>
      <c r="G261" s="14">
        <f>IF(OR(E261="",F261=""),"",ROUND(E261*F261,2))</f>
      </c>
      <c r="H261" s="6"/>
      <c r="I261" s="6"/>
    </row>
    <row r="262" spans="1:9" x14ac:dyDescent="0.25">
      <c r="A262" s="12"/>
      <c r="B262" s="6"/>
      <c r="C262" s="6"/>
      <c r="D262" s="6"/>
      <c r="E262" s="13"/>
      <c r="F262" s="10">
        <f>IF(B262="","",IFERROR(VLOOKUP(B262,'Clients'!$A$5:$I$104,8,FALSE),""))</f>
      </c>
      <c r="G262" s="14">
        <f>IF(OR(E262="",F262=""),"",ROUND(E262*F262,2))</f>
      </c>
      <c r="H262" s="6"/>
      <c r="I262" s="6"/>
    </row>
    <row r="263" spans="1:9" x14ac:dyDescent="0.25">
      <c r="A263" s="12"/>
      <c r="B263" s="6"/>
      <c r="C263" s="6"/>
      <c r="D263" s="6"/>
      <c r="E263" s="13"/>
      <c r="F263" s="10">
        <f>IF(B263="","",IFERROR(VLOOKUP(B263,'Clients'!$A$5:$I$104,8,FALSE),""))</f>
      </c>
      <c r="G263" s="14">
        <f>IF(OR(E263="",F263=""),"",ROUND(E263*F263,2))</f>
      </c>
      <c r="H263" s="6"/>
      <c r="I263" s="6"/>
    </row>
    <row r="264" spans="1:9" x14ac:dyDescent="0.25">
      <c r="A264" s="12"/>
      <c r="B264" s="6"/>
      <c r="C264" s="6"/>
      <c r="D264" s="6"/>
      <c r="E264" s="13"/>
      <c r="F264" s="10">
        <f>IF(B264="","",IFERROR(VLOOKUP(B264,'Clients'!$A$5:$I$104,8,FALSE),""))</f>
      </c>
      <c r="G264" s="14">
        <f>IF(OR(E264="",F264=""),"",ROUND(E264*F264,2))</f>
      </c>
      <c r="H264" s="6"/>
      <c r="I264" s="6"/>
    </row>
    <row r="265" spans="1:9" x14ac:dyDescent="0.25">
      <c r="A265" s="12"/>
      <c r="B265" s="6"/>
      <c r="C265" s="6"/>
      <c r="D265" s="6"/>
      <c r="E265" s="13"/>
      <c r="F265" s="10">
        <f>IF(B265="","",IFERROR(VLOOKUP(B265,'Clients'!$A$5:$I$104,8,FALSE),""))</f>
      </c>
      <c r="G265" s="14">
        <f>IF(OR(E265="",F265=""),"",ROUND(E265*F265,2))</f>
      </c>
      <c r="H265" s="6"/>
      <c r="I265" s="6"/>
    </row>
    <row r="266" spans="1:9" x14ac:dyDescent="0.25">
      <c r="A266" s="12"/>
      <c r="B266" s="6"/>
      <c r="C266" s="6"/>
      <c r="D266" s="6"/>
      <c r="E266" s="13"/>
      <c r="F266" s="10">
        <f>IF(B266="","",IFERROR(VLOOKUP(B266,'Clients'!$A$5:$I$104,8,FALSE),""))</f>
      </c>
      <c r="G266" s="14">
        <f>IF(OR(E266="",F266=""),"",ROUND(E266*F266,2))</f>
      </c>
      <c r="H266" s="6"/>
      <c r="I266" s="6"/>
    </row>
    <row r="267" spans="1:9" x14ac:dyDescent="0.25">
      <c r="A267" s="12"/>
      <c r="B267" s="6"/>
      <c r="C267" s="6"/>
      <c r="D267" s="6"/>
      <c r="E267" s="13"/>
      <c r="F267" s="10">
        <f>IF(B267="","",IFERROR(VLOOKUP(B267,'Clients'!$A$5:$I$104,8,FALSE),""))</f>
      </c>
      <c r="G267" s="14">
        <f>IF(OR(E267="",F267=""),"",ROUND(E267*F267,2))</f>
      </c>
      <c r="H267" s="6"/>
      <c r="I267" s="6"/>
    </row>
    <row r="268" spans="1:9" x14ac:dyDescent="0.25">
      <c r="A268" s="12"/>
      <c r="B268" s="6"/>
      <c r="C268" s="6"/>
      <c r="D268" s="6"/>
      <c r="E268" s="13"/>
      <c r="F268" s="10">
        <f>IF(B268="","",IFERROR(VLOOKUP(B268,'Clients'!$A$5:$I$104,8,FALSE),""))</f>
      </c>
      <c r="G268" s="14">
        <f>IF(OR(E268="",F268=""),"",ROUND(E268*F268,2))</f>
      </c>
      <c r="H268" s="6"/>
      <c r="I268" s="6"/>
    </row>
    <row r="269" spans="1:9" x14ac:dyDescent="0.25">
      <c r="A269" s="12"/>
      <c r="B269" s="6"/>
      <c r="C269" s="6"/>
      <c r="D269" s="6"/>
      <c r="E269" s="13"/>
      <c r="F269" s="10">
        <f>IF(B269="","",IFERROR(VLOOKUP(B269,'Clients'!$A$5:$I$104,8,FALSE),""))</f>
      </c>
      <c r="G269" s="14">
        <f>IF(OR(E269="",F269=""),"",ROUND(E269*F269,2))</f>
      </c>
      <c r="H269" s="6"/>
      <c r="I269" s="6"/>
    </row>
    <row r="270" spans="1:9" x14ac:dyDescent="0.25">
      <c r="A270" s="12"/>
      <c r="B270" s="6"/>
      <c r="C270" s="6"/>
      <c r="D270" s="6"/>
      <c r="E270" s="13"/>
      <c r="F270" s="10">
        <f>IF(B270="","",IFERROR(VLOOKUP(B270,'Clients'!$A$5:$I$104,8,FALSE),""))</f>
      </c>
      <c r="G270" s="14">
        <f>IF(OR(E270="",F270=""),"",ROUND(E270*F270,2))</f>
      </c>
      <c r="H270" s="6"/>
      <c r="I270" s="6"/>
    </row>
    <row r="271" spans="1:9" x14ac:dyDescent="0.25">
      <c r="A271" s="12"/>
      <c r="B271" s="6"/>
      <c r="C271" s="6"/>
      <c r="D271" s="6"/>
      <c r="E271" s="13"/>
      <c r="F271" s="10">
        <f>IF(B271="","",IFERROR(VLOOKUP(B271,'Clients'!$A$5:$I$104,8,FALSE),""))</f>
      </c>
      <c r="G271" s="14">
        <f>IF(OR(E271="",F271=""),"",ROUND(E271*F271,2))</f>
      </c>
      <c r="H271" s="6"/>
      <c r="I271" s="6"/>
    </row>
    <row r="272" spans="1:9" x14ac:dyDescent="0.25">
      <c r="A272" s="12"/>
      <c r="B272" s="6"/>
      <c r="C272" s="6"/>
      <c r="D272" s="6"/>
      <c r="E272" s="13"/>
      <c r="F272" s="10">
        <f>IF(B272="","",IFERROR(VLOOKUP(B272,'Clients'!$A$5:$I$104,8,FALSE),""))</f>
      </c>
      <c r="G272" s="14">
        <f>IF(OR(E272="",F272=""),"",ROUND(E272*F272,2))</f>
      </c>
      <c r="H272" s="6"/>
      <c r="I272" s="6"/>
    </row>
    <row r="273" spans="1:9" x14ac:dyDescent="0.25">
      <c r="A273" s="12"/>
      <c r="B273" s="6"/>
      <c r="C273" s="6"/>
      <c r="D273" s="6"/>
      <c r="E273" s="13"/>
      <c r="F273" s="10">
        <f>IF(B273="","",IFERROR(VLOOKUP(B273,'Clients'!$A$5:$I$104,8,FALSE),""))</f>
      </c>
      <c r="G273" s="14">
        <f>IF(OR(E273="",F273=""),"",ROUND(E273*F273,2))</f>
      </c>
      <c r="H273" s="6"/>
      <c r="I273" s="6"/>
    </row>
    <row r="274" spans="1:9" x14ac:dyDescent="0.25">
      <c r="A274" s="12"/>
      <c r="B274" s="6"/>
      <c r="C274" s="6"/>
      <c r="D274" s="6"/>
      <c r="E274" s="13"/>
      <c r="F274" s="10">
        <f>IF(B274="","",IFERROR(VLOOKUP(B274,'Clients'!$A$5:$I$104,8,FALSE),""))</f>
      </c>
      <c r="G274" s="14">
        <f>IF(OR(E274="",F274=""),"",ROUND(E274*F274,2))</f>
      </c>
      <c r="H274" s="6"/>
      <c r="I274" s="6"/>
    </row>
    <row r="275" spans="1:9" x14ac:dyDescent="0.25">
      <c r="A275" s="12"/>
      <c r="B275" s="6"/>
      <c r="C275" s="6"/>
      <c r="D275" s="6"/>
      <c r="E275" s="13"/>
      <c r="F275" s="10">
        <f>IF(B275="","",IFERROR(VLOOKUP(B275,'Clients'!$A$5:$I$104,8,FALSE),""))</f>
      </c>
      <c r="G275" s="14">
        <f>IF(OR(E275="",F275=""),"",ROUND(E275*F275,2))</f>
      </c>
      <c r="H275" s="6"/>
      <c r="I275" s="6"/>
    </row>
    <row r="276" spans="1:9" x14ac:dyDescent="0.25">
      <c r="A276" s="12"/>
      <c r="B276" s="6"/>
      <c r="C276" s="6"/>
      <c r="D276" s="6"/>
      <c r="E276" s="13"/>
      <c r="F276" s="10">
        <f>IF(B276="","",IFERROR(VLOOKUP(B276,'Clients'!$A$5:$I$104,8,FALSE),""))</f>
      </c>
      <c r="G276" s="14">
        <f>IF(OR(E276="",F276=""),"",ROUND(E276*F276,2))</f>
      </c>
      <c r="H276" s="6"/>
      <c r="I276" s="6"/>
    </row>
    <row r="277" spans="1:9" x14ac:dyDescent="0.25">
      <c r="A277" s="12"/>
      <c r="B277" s="6"/>
      <c r="C277" s="6"/>
      <c r="D277" s="6"/>
      <c r="E277" s="13"/>
      <c r="F277" s="10">
        <f>IF(B277="","",IFERROR(VLOOKUP(B277,'Clients'!$A$5:$I$104,8,FALSE),""))</f>
      </c>
      <c r="G277" s="14">
        <f>IF(OR(E277="",F277=""),"",ROUND(E277*F277,2))</f>
      </c>
      <c r="H277" s="6"/>
      <c r="I277" s="6"/>
    </row>
    <row r="278" spans="1:9" x14ac:dyDescent="0.25">
      <c r="A278" s="12"/>
      <c r="B278" s="6"/>
      <c r="C278" s="6"/>
      <c r="D278" s="6"/>
      <c r="E278" s="13"/>
      <c r="F278" s="10">
        <f>IF(B278="","",IFERROR(VLOOKUP(B278,'Clients'!$A$5:$I$104,8,FALSE),""))</f>
      </c>
      <c r="G278" s="14">
        <f>IF(OR(E278="",F278=""),"",ROUND(E278*F278,2))</f>
      </c>
      <c r="H278" s="6"/>
      <c r="I278" s="6"/>
    </row>
    <row r="279" spans="1:9" x14ac:dyDescent="0.25">
      <c r="A279" s="12"/>
      <c r="B279" s="6"/>
      <c r="C279" s="6"/>
      <c r="D279" s="6"/>
      <c r="E279" s="13"/>
      <c r="F279" s="10">
        <f>IF(B279="","",IFERROR(VLOOKUP(B279,'Clients'!$A$5:$I$104,8,FALSE),""))</f>
      </c>
      <c r="G279" s="14">
        <f>IF(OR(E279="",F279=""),"",ROUND(E279*F279,2))</f>
      </c>
      <c r="H279" s="6"/>
      <c r="I279" s="6"/>
    </row>
    <row r="280" spans="1:9" x14ac:dyDescent="0.25">
      <c r="A280" s="12"/>
      <c r="B280" s="6"/>
      <c r="C280" s="6"/>
      <c r="D280" s="6"/>
      <c r="E280" s="13"/>
      <c r="F280" s="10">
        <f>IF(B280="","",IFERROR(VLOOKUP(B280,'Clients'!$A$5:$I$104,8,FALSE),""))</f>
      </c>
      <c r="G280" s="14">
        <f>IF(OR(E280="",F280=""),"",ROUND(E280*F280,2))</f>
      </c>
      <c r="H280" s="6"/>
      <c r="I280" s="6"/>
    </row>
    <row r="281" spans="1:9" x14ac:dyDescent="0.25">
      <c r="A281" s="12"/>
      <c r="B281" s="6"/>
      <c r="C281" s="6"/>
      <c r="D281" s="6"/>
      <c r="E281" s="13"/>
      <c r="F281" s="10">
        <f>IF(B281="","",IFERROR(VLOOKUP(B281,'Clients'!$A$5:$I$104,8,FALSE),""))</f>
      </c>
      <c r="G281" s="14">
        <f>IF(OR(E281="",F281=""),"",ROUND(E281*F281,2))</f>
      </c>
      <c r="H281" s="6"/>
      <c r="I281" s="6"/>
    </row>
    <row r="282" spans="1:9" x14ac:dyDescent="0.25">
      <c r="A282" s="12"/>
      <c r="B282" s="6"/>
      <c r="C282" s="6"/>
      <c r="D282" s="6"/>
      <c r="E282" s="13"/>
      <c r="F282" s="10">
        <f>IF(B282="","",IFERROR(VLOOKUP(B282,'Clients'!$A$5:$I$104,8,FALSE),""))</f>
      </c>
      <c r="G282" s="14">
        <f>IF(OR(E282="",F282=""),"",ROUND(E282*F282,2))</f>
      </c>
      <c r="H282" s="6"/>
      <c r="I282" s="6"/>
    </row>
    <row r="283" spans="1:9" x14ac:dyDescent="0.25">
      <c r="A283" s="12"/>
      <c r="B283" s="6"/>
      <c r="C283" s="6"/>
      <c r="D283" s="6"/>
      <c r="E283" s="13"/>
      <c r="F283" s="10">
        <f>IF(B283="","",IFERROR(VLOOKUP(B283,'Clients'!$A$5:$I$104,8,FALSE),""))</f>
      </c>
      <c r="G283" s="14">
        <f>IF(OR(E283="",F283=""),"",ROUND(E283*F283,2))</f>
      </c>
      <c r="H283" s="6"/>
      <c r="I283" s="6"/>
    </row>
    <row r="284" spans="1:9" x14ac:dyDescent="0.25">
      <c r="A284" s="12"/>
      <c r="B284" s="6"/>
      <c r="C284" s="6"/>
      <c r="D284" s="6"/>
      <c r="E284" s="13"/>
      <c r="F284" s="10">
        <f>IF(B284="","",IFERROR(VLOOKUP(B284,'Clients'!$A$5:$I$104,8,FALSE),""))</f>
      </c>
      <c r="G284" s="14">
        <f>IF(OR(E284="",F284=""),"",ROUND(E284*F284,2))</f>
      </c>
      <c r="H284" s="6"/>
      <c r="I284" s="6"/>
    </row>
    <row r="285" spans="1:9" x14ac:dyDescent="0.25">
      <c r="A285" s="12"/>
      <c r="B285" s="6"/>
      <c r="C285" s="6"/>
      <c r="D285" s="6"/>
      <c r="E285" s="13"/>
      <c r="F285" s="10">
        <f>IF(B285="","",IFERROR(VLOOKUP(B285,'Clients'!$A$5:$I$104,8,FALSE),""))</f>
      </c>
      <c r="G285" s="14">
        <f>IF(OR(E285="",F285=""),"",ROUND(E285*F285,2))</f>
      </c>
      <c r="H285" s="6"/>
      <c r="I285" s="6"/>
    </row>
    <row r="286" spans="1:9" x14ac:dyDescent="0.25">
      <c r="A286" s="12"/>
      <c r="B286" s="6"/>
      <c r="C286" s="6"/>
      <c r="D286" s="6"/>
      <c r="E286" s="13"/>
      <c r="F286" s="10">
        <f>IF(B286="","",IFERROR(VLOOKUP(B286,'Clients'!$A$5:$I$104,8,FALSE),""))</f>
      </c>
      <c r="G286" s="14">
        <f>IF(OR(E286="",F286=""),"",ROUND(E286*F286,2))</f>
      </c>
      <c r="H286" s="6"/>
      <c r="I286" s="6"/>
    </row>
    <row r="287" spans="1:9" x14ac:dyDescent="0.25">
      <c r="A287" s="12"/>
      <c r="B287" s="6"/>
      <c r="C287" s="6"/>
      <c r="D287" s="6"/>
      <c r="E287" s="13"/>
      <c r="F287" s="10">
        <f>IF(B287="","",IFERROR(VLOOKUP(B287,'Clients'!$A$5:$I$104,8,FALSE),""))</f>
      </c>
      <c r="G287" s="14">
        <f>IF(OR(E287="",F287=""),"",ROUND(E287*F287,2))</f>
      </c>
      <c r="H287" s="6"/>
      <c r="I287" s="6"/>
    </row>
    <row r="288" spans="1:9" x14ac:dyDescent="0.25">
      <c r="A288" s="12"/>
      <c r="B288" s="6"/>
      <c r="C288" s="6"/>
      <c r="D288" s="6"/>
      <c r="E288" s="13"/>
      <c r="F288" s="10">
        <f>IF(B288="","",IFERROR(VLOOKUP(B288,'Clients'!$A$5:$I$104,8,FALSE),""))</f>
      </c>
      <c r="G288" s="14">
        <f>IF(OR(E288="",F288=""),"",ROUND(E288*F288,2))</f>
      </c>
      <c r="H288" s="6"/>
      <c r="I288" s="6"/>
    </row>
    <row r="289" spans="1:9" x14ac:dyDescent="0.25">
      <c r="A289" s="12"/>
      <c r="B289" s="6"/>
      <c r="C289" s="6"/>
      <c r="D289" s="6"/>
      <c r="E289" s="13"/>
      <c r="F289" s="10">
        <f>IF(B289="","",IFERROR(VLOOKUP(B289,'Clients'!$A$5:$I$104,8,FALSE),""))</f>
      </c>
      <c r="G289" s="14">
        <f>IF(OR(E289="",F289=""),"",ROUND(E289*F289,2))</f>
      </c>
      <c r="H289" s="6"/>
      <c r="I289" s="6"/>
    </row>
    <row r="290" spans="1:9" x14ac:dyDescent="0.25">
      <c r="A290" s="12"/>
      <c r="B290" s="6"/>
      <c r="C290" s="6"/>
      <c r="D290" s="6"/>
      <c r="E290" s="13"/>
      <c r="F290" s="10">
        <f>IF(B290="","",IFERROR(VLOOKUP(B290,'Clients'!$A$5:$I$104,8,FALSE),""))</f>
      </c>
      <c r="G290" s="14">
        <f>IF(OR(E290="",F290=""),"",ROUND(E290*F290,2))</f>
      </c>
      <c r="H290" s="6"/>
      <c r="I290" s="6"/>
    </row>
    <row r="291" spans="1:9" x14ac:dyDescent="0.25">
      <c r="A291" s="12"/>
      <c r="B291" s="6"/>
      <c r="C291" s="6"/>
      <c r="D291" s="6"/>
      <c r="E291" s="13"/>
      <c r="F291" s="10">
        <f>IF(B291="","",IFERROR(VLOOKUP(B291,'Clients'!$A$5:$I$104,8,FALSE),""))</f>
      </c>
      <c r="G291" s="14">
        <f>IF(OR(E291="",F291=""),"",ROUND(E291*F291,2))</f>
      </c>
      <c r="H291" s="6"/>
      <c r="I291" s="6"/>
    </row>
    <row r="292" spans="1:9" x14ac:dyDescent="0.25">
      <c r="A292" s="12"/>
      <c r="B292" s="6"/>
      <c r="C292" s="6"/>
      <c r="D292" s="6"/>
      <c r="E292" s="13"/>
      <c r="F292" s="10">
        <f>IF(B292="","",IFERROR(VLOOKUP(B292,'Clients'!$A$5:$I$104,8,FALSE),""))</f>
      </c>
      <c r="G292" s="14">
        <f>IF(OR(E292="",F292=""),"",ROUND(E292*F292,2))</f>
      </c>
      <c r="H292" s="6"/>
      <c r="I292" s="6"/>
    </row>
    <row r="293" spans="1:9" x14ac:dyDescent="0.25">
      <c r="A293" s="12"/>
      <c r="B293" s="6"/>
      <c r="C293" s="6"/>
      <c r="D293" s="6"/>
      <c r="E293" s="13"/>
      <c r="F293" s="10">
        <f>IF(B293="","",IFERROR(VLOOKUP(B293,'Clients'!$A$5:$I$104,8,FALSE),""))</f>
      </c>
      <c r="G293" s="14">
        <f>IF(OR(E293="",F293=""),"",ROUND(E293*F293,2))</f>
      </c>
      <c r="H293" s="6"/>
      <c r="I293" s="6"/>
    </row>
    <row r="294" spans="1:9" x14ac:dyDescent="0.25">
      <c r="A294" s="12"/>
      <c r="B294" s="6"/>
      <c r="C294" s="6"/>
      <c r="D294" s="6"/>
      <c r="E294" s="13"/>
      <c r="F294" s="10">
        <f>IF(B294="","",IFERROR(VLOOKUP(B294,'Clients'!$A$5:$I$104,8,FALSE),""))</f>
      </c>
      <c r="G294" s="14">
        <f>IF(OR(E294="",F294=""),"",ROUND(E294*F294,2))</f>
      </c>
      <c r="H294" s="6"/>
      <c r="I294" s="6"/>
    </row>
    <row r="295" spans="1:9" x14ac:dyDescent="0.25">
      <c r="A295" s="12"/>
      <c r="B295" s="6"/>
      <c r="C295" s="6"/>
      <c r="D295" s="6"/>
      <c r="E295" s="13"/>
      <c r="F295" s="10">
        <f>IF(B295="","",IFERROR(VLOOKUP(B295,'Clients'!$A$5:$I$104,8,FALSE),""))</f>
      </c>
      <c r="G295" s="14">
        <f>IF(OR(E295="",F295=""),"",ROUND(E295*F295,2))</f>
      </c>
      <c r="H295" s="6"/>
      <c r="I295" s="6"/>
    </row>
    <row r="296" spans="1:9" x14ac:dyDescent="0.25">
      <c r="A296" s="12"/>
      <c r="B296" s="6"/>
      <c r="C296" s="6"/>
      <c r="D296" s="6"/>
      <c r="E296" s="13"/>
      <c r="F296" s="10">
        <f>IF(B296="","",IFERROR(VLOOKUP(B296,'Clients'!$A$5:$I$104,8,FALSE),""))</f>
      </c>
      <c r="G296" s="14">
        <f>IF(OR(E296="",F296=""),"",ROUND(E296*F296,2))</f>
      </c>
      <c r="H296" s="6"/>
      <c r="I296" s="6"/>
    </row>
    <row r="297" spans="1:9" x14ac:dyDescent="0.25">
      <c r="A297" s="12"/>
      <c r="B297" s="6"/>
      <c r="C297" s="6"/>
      <c r="D297" s="6"/>
      <c r="E297" s="13"/>
      <c r="F297" s="10">
        <f>IF(B297="","",IFERROR(VLOOKUP(B297,'Clients'!$A$5:$I$104,8,FALSE),""))</f>
      </c>
      <c r="G297" s="14">
        <f>IF(OR(E297="",F297=""),"",ROUND(E297*F297,2))</f>
      </c>
      <c r="H297" s="6"/>
      <c r="I297" s="6"/>
    </row>
    <row r="298" spans="1:9" x14ac:dyDescent="0.25">
      <c r="A298" s="12"/>
      <c r="B298" s="6"/>
      <c r="C298" s="6"/>
      <c r="D298" s="6"/>
      <c r="E298" s="13"/>
      <c r="F298" s="10">
        <f>IF(B298="","",IFERROR(VLOOKUP(B298,'Clients'!$A$5:$I$104,8,FALSE),""))</f>
      </c>
      <c r="G298" s="14">
        <f>IF(OR(E298="",F298=""),"",ROUND(E298*F298,2))</f>
      </c>
      <c r="H298" s="6"/>
      <c r="I298" s="6"/>
    </row>
    <row r="299" spans="1:9" x14ac:dyDescent="0.25">
      <c r="A299" s="12"/>
      <c r="B299" s="6"/>
      <c r="C299" s="6"/>
      <c r="D299" s="6"/>
      <c r="E299" s="13"/>
      <c r="F299" s="10">
        <f>IF(B299="","",IFERROR(VLOOKUP(B299,'Clients'!$A$5:$I$104,8,FALSE),""))</f>
      </c>
      <c r="G299" s="14">
        <f>IF(OR(E299="",F299=""),"",ROUND(E299*F299,2))</f>
      </c>
      <c r="H299" s="6"/>
      <c r="I299" s="6"/>
    </row>
    <row r="300" spans="1:9" x14ac:dyDescent="0.25">
      <c r="A300" s="12"/>
      <c r="B300" s="6"/>
      <c r="C300" s="6"/>
      <c r="D300" s="6"/>
      <c r="E300" s="13"/>
      <c r="F300" s="10">
        <f>IF(B300="","",IFERROR(VLOOKUP(B300,'Clients'!$A$5:$I$104,8,FALSE),""))</f>
      </c>
      <c r="G300" s="14">
        <f>IF(OR(E300="",F300=""),"",ROUND(E300*F300,2))</f>
      </c>
      <c r="H300" s="6"/>
      <c r="I300" s="6"/>
    </row>
    <row r="301" spans="1:9" x14ac:dyDescent="0.25">
      <c r="A301" s="12"/>
      <c r="B301" s="6"/>
      <c r="C301" s="6"/>
      <c r="D301" s="6"/>
      <c r="E301" s="13"/>
      <c r="F301" s="10">
        <f>IF(B301="","",IFERROR(VLOOKUP(B301,'Clients'!$A$5:$I$104,8,FALSE),""))</f>
      </c>
      <c r="G301" s="14">
        <f>IF(OR(E301="",F301=""),"",ROUND(E301*F301,2))</f>
      </c>
      <c r="H301" s="6"/>
      <c r="I301" s="6"/>
    </row>
    <row r="302" spans="1:9" x14ac:dyDescent="0.25">
      <c r="A302" s="12"/>
      <c r="B302" s="6"/>
      <c r="C302" s="6"/>
      <c r="D302" s="6"/>
      <c r="E302" s="13"/>
      <c r="F302" s="10">
        <f>IF(B302="","",IFERROR(VLOOKUP(B302,'Clients'!$A$5:$I$104,8,FALSE),""))</f>
      </c>
      <c r="G302" s="14">
        <f>IF(OR(E302="",F302=""),"",ROUND(E302*F302,2))</f>
      </c>
      <c r="H302" s="6"/>
      <c r="I302" s="6"/>
    </row>
    <row r="303" spans="1:9" x14ac:dyDescent="0.25">
      <c r="A303" s="12"/>
      <c r="B303" s="6"/>
      <c r="C303" s="6"/>
      <c r="D303" s="6"/>
      <c r="E303" s="13"/>
      <c r="F303" s="10">
        <f>IF(B303="","",IFERROR(VLOOKUP(B303,'Clients'!$A$5:$I$104,8,FALSE),""))</f>
      </c>
      <c r="G303" s="14">
        <f>IF(OR(E303="",F303=""),"",ROUND(E303*F303,2))</f>
      </c>
      <c r="H303" s="6"/>
      <c r="I303" s="6"/>
    </row>
    <row r="304" spans="1:9" x14ac:dyDescent="0.25">
      <c r="A304" s="12"/>
      <c r="B304" s="6"/>
      <c r="C304" s="6"/>
      <c r="D304" s="6"/>
      <c r="E304" s="13"/>
      <c r="F304" s="10">
        <f>IF(B304="","",IFERROR(VLOOKUP(B304,'Clients'!$A$5:$I$104,8,FALSE),""))</f>
      </c>
      <c r="G304" s="14">
        <f>IF(OR(E304="",F304=""),"",ROUND(E304*F304,2))</f>
      </c>
      <c r="H304" s="6"/>
      <c r="I304" s="6"/>
    </row>
    <row r="305" spans="1:9" x14ac:dyDescent="0.25">
      <c r="A305" s="12"/>
      <c r="B305" s="6"/>
      <c r="C305" s="6"/>
      <c r="D305" s="6"/>
      <c r="E305" s="13"/>
      <c r="F305" s="10">
        <f>IF(B305="","",IFERROR(VLOOKUP(B305,'Clients'!$A$5:$I$104,8,FALSE),""))</f>
      </c>
      <c r="G305" s="14">
        <f>IF(OR(E305="",F305=""),"",ROUND(E305*F305,2))</f>
      </c>
      <c r="H305" s="6"/>
      <c r="I305" s="6"/>
    </row>
    <row r="306" spans="1:9" x14ac:dyDescent="0.25">
      <c r="A306" s="12"/>
      <c r="B306" s="6"/>
      <c r="C306" s="6"/>
      <c r="D306" s="6"/>
      <c r="E306" s="13"/>
      <c r="F306" s="10">
        <f>IF(B306="","",IFERROR(VLOOKUP(B306,'Clients'!$A$5:$I$104,8,FALSE),""))</f>
      </c>
      <c r="G306" s="14">
        <f>IF(OR(E306="",F306=""),"",ROUND(E306*F306,2))</f>
      </c>
      <c r="H306" s="6"/>
      <c r="I306" s="6"/>
    </row>
    <row r="307" spans="1:9" x14ac:dyDescent="0.25">
      <c r="A307" s="12"/>
      <c r="B307" s="6"/>
      <c r="C307" s="6"/>
      <c r="D307" s="6"/>
      <c r="E307" s="13"/>
      <c r="F307" s="10">
        <f>IF(B307="","",IFERROR(VLOOKUP(B307,'Clients'!$A$5:$I$104,8,FALSE),""))</f>
      </c>
      <c r="G307" s="14">
        <f>IF(OR(E307="",F307=""),"",ROUND(E307*F307,2))</f>
      </c>
      <c r="H307" s="6"/>
      <c r="I307" s="6"/>
    </row>
    <row r="308" spans="1:9" x14ac:dyDescent="0.25">
      <c r="A308" s="12"/>
      <c r="B308" s="6"/>
      <c r="C308" s="6"/>
      <c r="D308" s="6"/>
      <c r="E308" s="13"/>
      <c r="F308" s="10">
        <f>IF(B308="","",IFERROR(VLOOKUP(B308,'Clients'!$A$5:$I$104,8,FALSE),""))</f>
      </c>
      <c r="G308" s="14">
        <f>IF(OR(E308="",F308=""),"",ROUND(E308*F308,2))</f>
      </c>
      <c r="H308" s="6"/>
      <c r="I308" s="6"/>
    </row>
    <row r="309" spans="1:9" x14ac:dyDescent="0.25">
      <c r="A309" s="12"/>
      <c r="B309" s="6"/>
      <c r="C309" s="6"/>
      <c r="D309" s="6"/>
      <c r="E309" s="13"/>
      <c r="F309" s="10">
        <f>IF(B309="","",IFERROR(VLOOKUP(B309,'Clients'!$A$5:$I$104,8,FALSE),""))</f>
      </c>
      <c r="G309" s="14">
        <f>IF(OR(E309="",F309=""),"",ROUND(E309*F309,2))</f>
      </c>
      <c r="H309" s="6"/>
      <c r="I309" s="6"/>
    </row>
    <row r="310" spans="1:9" x14ac:dyDescent="0.25">
      <c r="A310" s="12"/>
      <c r="B310" s="6"/>
      <c r="C310" s="6"/>
      <c r="D310" s="6"/>
      <c r="E310" s="13"/>
      <c r="F310" s="10">
        <f>IF(B310="","",IFERROR(VLOOKUP(B310,'Clients'!$A$5:$I$104,8,FALSE),""))</f>
      </c>
      <c r="G310" s="14">
        <f>IF(OR(E310="",F310=""),"",ROUND(E310*F310,2))</f>
      </c>
      <c r="H310" s="6"/>
      <c r="I310" s="6"/>
    </row>
    <row r="311" spans="1:9" x14ac:dyDescent="0.25">
      <c r="A311" s="12"/>
      <c r="B311" s="6"/>
      <c r="C311" s="6"/>
      <c r="D311" s="6"/>
      <c r="E311" s="13"/>
      <c r="F311" s="10">
        <f>IF(B311="","",IFERROR(VLOOKUP(B311,'Clients'!$A$5:$I$104,8,FALSE),""))</f>
      </c>
      <c r="G311" s="14">
        <f>IF(OR(E311="",F311=""),"",ROUND(E311*F311,2))</f>
      </c>
      <c r="H311" s="6"/>
      <c r="I311" s="6"/>
    </row>
    <row r="312" spans="1:9" x14ac:dyDescent="0.25">
      <c r="A312" s="12"/>
      <c r="B312" s="6"/>
      <c r="C312" s="6"/>
      <c r="D312" s="6"/>
      <c r="E312" s="13"/>
      <c r="F312" s="10">
        <f>IF(B312="","",IFERROR(VLOOKUP(B312,'Clients'!$A$5:$I$104,8,FALSE),""))</f>
      </c>
      <c r="G312" s="14">
        <f>IF(OR(E312="",F312=""),"",ROUND(E312*F312,2))</f>
      </c>
      <c r="H312" s="6"/>
      <c r="I312" s="6"/>
    </row>
    <row r="313" spans="1:9" x14ac:dyDescent="0.25">
      <c r="A313" s="12"/>
      <c r="B313" s="6"/>
      <c r="C313" s="6"/>
      <c r="D313" s="6"/>
      <c r="E313" s="13"/>
      <c r="F313" s="10">
        <f>IF(B313="","",IFERROR(VLOOKUP(B313,'Clients'!$A$5:$I$104,8,FALSE),""))</f>
      </c>
      <c r="G313" s="14">
        <f>IF(OR(E313="",F313=""),"",ROUND(E313*F313,2))</f>
      </c>
      <c r="H313" s="6"/>
      <c r="I313" s="6"/>
    </row>
    <row r="314" spans="1:9" x14ac:dyDescent="0.25">
      <c r="A314" s="12"/>
      <c r="B314" s="6"/>
      <c r="C314" s="6"/>
      <c r="D314" s="6"/>
      <c r="E314" s="13"/>
      <c r="F314" s="10">
        <f>IF(B314="","",IFERROR(VLOOKUP(B314,'Clients'!$A$5:$I$104,8,FALSE),""))</f>
      </c>
      <c r="G314" s="14">
        <f>IF(OR(E314="",F314=""),"",ROUND(E314*F314,2))</f>
      </c>
      <c r="H314" s="6"/>
      <c r="I314" s="6"/>
    </row>
    <row r="315" spans="1:9" x14ac:dyDescent="0.25">
      <c r="A315" s="12"/>
      <c r="B315" s="6"/>
      <c r="C315" s="6"/>
      <c r="D315" s="6"/>
      <c r="E315" s="13"/>
      <c r="F315" s="10">
        <f>IF(B315="","",IFERROR(VLOOKUP(B315,'Clients'!$A$5:$I$104,8,FALSE),""))</f>
      </c>
      <c r="G315" s="14">
        <f>IF(OR(E315="",F315=""),"",ROUND(E315*F315,2))</f>
      </c>
      <c r="H315" s="6"/>
      <c r="I315" s="6"/>
    </row>
    <row r="316" spans="1:9" x14ac:dyDescent="0.25">
      <c r="A316" s="12"/>
      <c r="B316" s="6"/>
      <c r="C316" s="6"/>
      <c r="D316" s="6"/>
      <c r="E316" s="13"/>
      <c r="F316" s="10">
        <f>IF(B316="","",IFERROR(VLOOKUP(B316,'Clients'!$A$5:$I$104,8,FALSE),""))</f>
      </c>
      <c r="G316" s="14">
        <f>IF(OR(E316="",F316=""),"",ROUND(E316*F316,2))</f>
      </c>
      <c r="H316" s="6"/>
      <c r="I316" s="6"/>
    </row>
    <row r="317" spans="1:9" x14ac:dyDescent="0.25">
      <c r="A317" s="12"/>
      <c r="B317" s="6"/>
      <c r="C317" s="6"/>
      <c r="D317" s="6"/>
      <c r="E317" s="13"/>
      <c r="F317" s="10">
        <f>IF(B317="","",IFERROR(VLOOKUP(B317,'Clients'!$A$5:$I$104,8,FALSE),""))</f>
      </c>
      <c r="G317" s="14">
        <f>IF(OR(E317="",F317=""),"",ROUND(E317*F317,2))</f>
      </c>
      <c r="H317" s="6"/>
      <c r="I317" s="6"/>
    </row>
    <row r="318" spans="1:9" x14ac:dyDescent="0.25">
      <c r="A318" s="12"/>
      <c r="B318" s="6"/>
      <c r="C318" s="6"/>
      <c r="D318" s="6"/>
      <c r="E318" s="13"/>
      <c r="F318" s="10">
        <f>IF(B318="","",IFERROR(VLOOKUP(B318,'Clients'!$A$5:$I$104,8,FALSE),""))</f>
      </c>
      <c r="G318" s="14">
        <f>IF(OR(E318="",F318=""),"",ROUND(E318*F318,2))</f>
      </c>
      <c r="H318" s="6"/>
      <c r="I318" s="6"/>
    </row>
    <row r="319" spans="1:9" x14ac:dyDescent="0.25">
      <c r="A319" s="12"/>
      <c r="B319" s="6"/>
      <c r="C319" s="6"/>
      <c r="D319" s="6"/>
      <c r="E319" s="13"/>
      <c r="F319" s="10">
        <f>IF(B319="","",IFERROR(VLOOKUP(B319,'Clients'!$A$5:$I$104,8,FALSE),""))</f>
      </c>
      <c r="G319" s="14">
        <f>IF(OR(E319="",F319=""),"",ROUND(E319*F319,2))</f>
      </c>
      <c r="H319" s="6"/>
      <c r="I319" s="6"/>
    </row>
    <row r="320" spans="1:9" x14ac:dyDescent="0.25">
      <c r="A320" s="12"/>
      <c r="B320" s="6"/>
      <c r="C320" s="6"/>
      <c r="D320" s="6"/>
      <c r="E320" s="13"/>
      <c r="F320" s="10">
        <f>IF(B320="","",IFERROR(VLOOKUP(B320,'Clients'!$A$5:$I$104,8,FALSE),""))</f>
      </c>
      <c r="G320" s="14">
        <f>IF(OR(E320="",F320=""),"",ROUND(E320*F320,2))</f>
      </c>
      <c r="H320" s="6"/>
      <c r="I320" s="6"/>
    </row>
    <row r="321" spans="1:9" x14ac:dyDescent="0.25">
      <c r="A321" s="12"/>
      <c r="B321" s="6"/>
      <c r="C321" s="6"/>
      <c r="D321" s="6"/>
      <c r="E321" s="13"/>
      <c r="F321" s="10">
        <f>IF(B321="","",IFERROR(VLOOKUP(B321,'Clients'!$A$5:$I$104,8,FALSE),""))</f>
      </c>
      <c r="G321" s="14">
        <f>IF(OR(E321="",F321=""),"",ROUND(E321*F321,2))</f>
      </c>
      <c r="H321" s="6"/>
      <c r="I321" s="6"/>
    </row>
    <row r="322" spans="1:9" x14ac:dyDescent="0.25">
      <c r="A322" s="12"/>
      <c r="B322" s="6"/>
      <c r="C322" s="6"/>
      <c r="D322" s="6"/>
      <c r="E322" s="13"/>
      <c r="F322" s="10">
        <f>IF(B322="","",IFERROR(VLOOKUP(B322,'Clients'!$A$5:$I$104,8,FALSE),""))</f>
      </c>
      <c r="G322" s="14">
        <f>IF(OR(E322="",F322=""),"",ROUND(E322*F322,2))</f>
      </c>
      <c r="H322" s="6"/>
      <c r="I322" s="6"/>
    </row>
    <row r="323" spans="1:9" x14ac:dyDescent="0.25">
      <c r="A323" s="12"/>
      <c r="B323" s="6"/>
      <c r="C323" s="6"/>
      <c r="D323" s="6"/>
      <c r="E323" s="13"/>
      <c r="F323" s="10">
        <f>IF(B323="","",IFERROR(VLOOKUP(B323,'Clients'!$A$5:$I$104,8,FALSE),""))</f>
      </c>
      <c r="G323" s="14">
        <f>IF(OR(E323="",F323=""),"",ROUND(E323*F323,2))</f>
      </c>
      <c r="H323" s="6"/>
      <c r="I323" s="6"/>
    </row>
    <row r="324" spans="1:9" x14ac:dyDescent="0.25">
      <c r="A324" s="12"/>
      <c r="B324" s="6"/>
      <c r="C324" s="6"/>
      <c r="D324" s="6"/>
      <c r="E324" s="13"/>
      <c r="F324" s="10">
        <f>IF(B324="","",IFERROR(VLOOKUP(B324,'Clients'!$A$5:$I$104,8,FALSE),""))</f>
      </c>
      <c r="G324" s="14">
        <f>IF(OR(E324="",F324=""),"",ROUND(E324*F324,2))</f>
      </c>
      <c r="H324" s="6"/>
      <c r="I324" s="6"/>
    </row>
    <row r="325" spans="1:9" x14ac:dyDescent="0.25">
      <c r="A325" s="12"/>
      <c r="B325" s="6"/>
      <c r="C325" s="6"/>
      <c r="D325" s="6"/>
      <c r="E325" s="13"/>
      <c r="F325" s="10">
        <f>IF(B325="","",IFERROR(VLOOKUP(B325,'Clients'!$A$5:$I$104,8,FALSE),""))</f>
      </c>
      <c r="G325" s="14">
        <f>IF(OR(E325="",F325=""),"",ROUND(E325*F325,2))</f>
      </c>
      <c r="H325" s="6"/>
      <c r="I325" s="6"/>
    </row>
    <row r="326" spans="1:9" x14ac:dyDescent="0.25">
      <c r="A326" s="12"/>
      <c r="B326" s="6"/>
      <c r="C326" s="6"/>
      <c r="D326" s="6"/>
      <c r="E326" s="13"/>
      <c r="F326" s="10">
        <f>IF(B326="","",IFERROR(VLOOKUP(B326,'Clients'!$A$5:$I$104,8,FALSE),""))</f>
      </c>
      <c r="G326" s="14">
        <f>IF(OR(E326="",F326=""),"",ROUND(E326*F326,2))</f>
      </c>
      <c r="H326" s="6"/>
      <c r="I326" s="6"/>
    </row>
    <row r="327" spans="1:9" x14ac:dyDescent="0.25">
      <c r="A327" s="12"/>
      <c r="B327" s="6"/>
      <c r="C327" s="6"/>
      <c r="D327" s="6"/>
      <c r="E327" s="13"/>
      <c r="F327" s="10">
        <f>IF(B327="","",IFERROR(VLOOKUP(B327,'Clients'!$A$5:$I$104,8,FALSE),""))</f>
      </c>
      <c r="G327" s="14">
        <f>IF(OR(E327="",F327=""),"",ROUND(E327*F327,2))</f>
      </c>
      <c r="H327" s="6"/>
      <c r="I327" s="6"/>
    </row>
    <row r="328" spans="1:9" x14ac:dyDescent="0.25">
      <c r="A328" s="12"/>
      <c r="B328" s="6"/>
      <c r="C328" s="6"/>
      <c r="D328" s="6"/>
      <c r="E328" s="13"/>
      <c r="F328" s="10">
        <f>IF(B328="","",IFERROR(VLOOKUP(B328,'Clients'!$A$5:$I$104,8,FALSE),""))</f>
      </c>
      <c r="G328" s="14">
        <f>IF(OR(E328="",F328=""),"",ROUND(E328*F328,2))</f>
      </c>
      <c r="H328" s="6"/>
      <c r="I328" s="6"/>
    </row>
    <row r="329" spans="1:9" x14ac:dyDescent="0.25">
      <c r="A329" s="12"/>
      <c r="B329" s="6"/>
      <c r="C329" s="6"/>
      <c r="D329" s="6"/>
      <c r="E329" s="13"/>
      <c r="F329" s="10">
        <f>IF(B329="","",IFERROR(VLOOKUP(B329,'Clients'!$A$5:$I$104,8,FALSE),""))</f>
      </c>
      <c r="G329" s="14">
        <f>IF(OR(E329="",F329=""),"",ROUND(E329*F329,2))</f>
      </c>
      <c r="H329" s="6"/>
      <c r="I329" s="6"/>
    </row>
    <row r="330" spans="1:9" x14ac:dyDescent="0.25">
      <c r="A330" s="12"/>
      <c r="B330" s="6"/>
      <c r="C330" s="6"/>
      <c r="D330" s="6"/>
      <c r="E330" s="13"/>
      <c r="F330" s="10">
        <f>IF(B330="","",IFERROR(VLOOKUP(B330,'Clients'!$A$5:$I$104,8,FALSE),""))</f>
      </c>
      <c r="G330" s="14">
        <f>IF(OR(E330="",F330=""),"",ROUND(E330*F330,2))</f>
      </c>
      <c r="H330" s="6"/>
      <c r="I330" s="6"/>
    </row>
    <row r="331" spans="1:9" x14ac:dyDescent="0.25">
      <c r="A331" s="12"/>
      <c r="B331" s="6"/>
      <c r="C331" s="6"/>
      <c r="D331" s="6"/>
      <c r="E331" s="13"/>
      <c r="F331" s="10">
        <f>IF(B331="","",IFERROR(VLOOKUP(B331,'Clients'!$A$5:$I$104,8,FALSE),""))</f>
      </c>
      <c r="G331" s="14">
        <f>IF(OR(E331="",F331=""),"",ROUND(E331*F331,2))</f>
      </c>
      <c r="H331" s="6"/>
      <c r="I331" s="6"/>
    </row>
    <row r="332" spans="1:9" x14ac:dyDescent="0.25">
      <c r="A332" s="12"/>
      <c r="B332" s="6"/>
      <c r="C332" s="6"/>
      <c r="D332" s="6"/>
      <c r="E332" s="13"/>
      <c r="F332" s="10">
        <f>IF(B332="","",IFERROR(VLOOKUP(B332,'Clients'!$A$5:$I$104,8,FALSE),""))</f>
      </c>
      <c r="G332" s="14">
        <f>IF(OR(E332="",F332=""),"",ROUND(E332*F332,2))</f>
      </c>
      <c r="H332" s="6"/>
      <c r="I332" s="6"/>
    </row>
    <row r="333" spans="1:9" x14ac:dyDescent="0.25">
      <c r="A333" s="12"/>
      <c r="B333" s="6"/>
      <c r="C333" s="6"/>
      <c r="D333" s="6"/>
      <c r="E333" s="13"/>
      <c r="F333" s="10">
        <f>IF(B333="","",IFERROR(VLOOKUP(B333,'Clients'!$A$5:$I$104,8,FALSE),""))</f>
      </c>
      <c r="G333" s="14">
        <f>IF(OR(E333="",F333=""),"",ROUND(E333*F333,2))</f>
      </c>
      <c r="H333" s="6"/>
      <c r="I333" s="6"/>
    </row>
    <row r="334" spans="1:9" x14ac:dyDescent="0.25">
      <c r="A334" s="12"/>
      <c r="B334" s="6"/>
      <c r="C334" s="6"/>
      <c r="D334" s="6"/>
      <c r="E334" s="13"/>
      <c r="F334" s="10">
        <f>IF(B334="","",IFERROR(VLOOKUP(B334,'Clients'!$A$5:$I$104,8,FALSE),""))</f>
      </c>
      <c r="G334" s="14">
        <f>IF(OR(E334="",F334=""),"",ROUND(E334*F334,2))</f>
      </c>
      <c r="H334" s="6"/>
      <c r="I334" s="6"/>
    </row>
    <row r="335" spans="1:9" x14ac:dyDescent="0.25">
      <c r="A335" s="12"/>
      <c r="B335" s="6"/>
      <c r="C335" s="6"/>
      <c r="D335" s="6"/>
      <c r="E335" s="13"/>
      <c r="F335" s="10">
        <f>IF(B335="","",IFERROR(VLOOKUP(B335,'Clients'!$A$5:$I$104,8,FALSE),""))</f>
      </c>
      <c r="G335" s="14">
        <f>IF(OR(E335="",F335=""),"",ROUND(E335*F335,2))</f>
      </c>
      <c r="H335" s="6"/>
      <c r="I335" s="6"/>
    </row>
    <row r="336" spans="1:9" x14ac:dyDescent="0.25">
      <c r="A336" s="12"/>
      <c r="B336" s="6"/>
      <c r="C336" s="6"/>
      <c r="D336" s="6"/>
      <c r="E336" s="13"/>
      <c r="F336" s="10">
        <f>IF(B336="","",IFERROR(VLOOKUP(B336,'Clients'!$A$5:$I$104,8,FALSE),""))</f>
      </c>
      <c r="G336" s="14">
        <f>IF(OR(E336="",F336=""),"",ROUND(E336*F336,2))</f>
      </c>
      <c r="H336" s="6"/>
      <c r="I336" s="6"/>
    </row>
    <row r="337" spans="1:9" x14ac:dyDescent="0.25">
      <c r="A337" s="12"/>
      <c r="B337" s="6"/>
      <c r="C337" s="6"/>
      <c r="D337" s="6"/>
      <c r="E337" s="13"/>
      <c r="F337" s="10">
        <f>IF(B337="","",IFERROR(VLOOKUP(B337,'Clients'!$A$5:$I$104,8,FALSE),""))</f>
      </c>
      <c r="G337" s="14">
        <f>IF(OR(E337="",F337=""),"",ROUND(E337*F337,2))</f>
      </c>
      <c r="H337" s="6"/>
      <c r="I337" s="6"/>
    </row>
    <row r="338" spans="1:9" x14ac:dyDescent="0.25">
      <c r="A338" s="12"/>
      <c r="B338" s="6"/>
      <c r="C338" s="6"/>
      <c r="D338" s="6"/>
      <c r="E338" s="13"/>
      <c r="F338" s="10">
        <f>IF(B338="","",IFERROR(VLOOKUP(B338,'Clients'!$A$5:$I$104,8,FALSE),""))</f>
      </c>
      <c r="G338" s="14">
        <f>IF(OR(E338="",F338=""),"",ROUND(E338*F338,2))</f>
      </c>
      <c r="H338" s="6"/>
      <c r="I338" s="6"/>
    </row>
    <row r="339" spans="1:9" x14ac:dyDescent="0.25">
      <c r="A339" s="12"/>
      <c r="B339" s="6"/>
      <c r="C339" s="6"/>
      <c r="D339" s="6"/>
      <c r="E339" s="13"/>
      <c r="F339" s="10">
        <f>IF(B339="","",IFERROR(VLOOKUP(B339,'Clients'!$A$5:$I$104,8,FALSE),""))</f>
      </c>
      <c r="G339" s="14">
        <f>IF(OR(E339="",F339=""),"",ROUND(E339*F339,2))</f>
      </c>
      <c r="H339" s="6"/>
      <c r="I339" s="6"/>
    </row>
    <row r="340" spans="1:9" x14ac:dyDescent="0.25">
      <c r="A340" s="12"/>
      <c r="B340" s="6"/>
      <c r="C340" s="6"/>
      <c r="D340" s="6"/>
      <c r="E340" s="13"/>
      <c r="F340" s="10">
        <f>IF(B340="","",IFERROR(VLOOKUP(B340,'Clients'!$A$5:$I$104,8,FALSE),""))</f>
      </c>
      <c r="G340" s="14">
        <f>IF(OR(E340="",F340=""),"",ROUND(E340*F340,2))</f>
      </c>
      <c r="H340" s="6"/>
      <c r="I340" s="6"/>
    </row>
    <row r="341" spans="1:9" x14ac:dyDescent="0.25">
      <c r="A341" s="12"/>
      <c r="B341" s="6"/>
      <c r="C341" s="6"/>
      <c r="D341" s="6"/>
      <c r="E341" s="13"/>
      <c r="F341" s="10">
        <f>IF(B341="","",IFERROR(VLOOKUP(B341,'Clients'!$A$5:$I$104,8,FALSE),""))</f>
      </c>
      <c r="G341" s="14">
        <f>IF(OR(E341="",F341=""),"",ROUND(E341*F341,2))</f>
      </c>
      <c r="H341" s="6"/>
      <c r="I341" s="6"/>
    </row>
    <row r="342" spans="1:9" x14ac:dyDescent="0.25">
      <c r="A342" s="12"/>
      <c r="B342" s="6"/>
      <c r="C342" s="6"/>
      <c r="D342" s="6"/>
      <c r="E342" s="13"/>
      <c r="F342" s="10">
        <f>IF(B342="","",IFERROR(VLOOKUP(B342,'Clients'!$A$5:$I$104,8,FALSE),""))</f>
      </c>
      <c r="G342" s="14">
        <f>IF(OR(E342="",F342=""),"",ROUND(E342*F342,2))</f>
      </c>
      <c r="H342" s="6"/>
      <c r="I342" s="6"/>
    </row>
    <row r="343" spans="1:9" x14ac:dyDescent="0.25">
      <c r="A343" s="12"/>
      <c r="B343" s="6"/>
      <c r="C343" s="6"/>
      <c r="D343" s="6"/>
      <c r="E343" s="13"/>
      <c r="F343" s="10">
        <f>IF(B343="","",IFERROR(VLOOKUP(B343,'Clients'!$A$5:$I$104,8,FALSE),""))</f>
      </c>
      <c r="G343" s="14">
        <f>IF(OR(E343="",F343=""),"",ROUND(E343*F343,2))</f>
      </c>
      <c r="H343" s="6"/>
      <c r="I343" s="6"/>
    </row>
    <row r="344" spans="1:9" x14ac:dyDescent="0.25">
      <c r="A344" s="12"/>
      <c r="B344" s="6"/>
      <c r="C344" s="6"/>
      <c r="D344" s="6"/>
      <c r="E344" s="13"/>
      <c r="F344" s="10">
        <f>IF(B344="","",IFERROR(VLOOKUP(B344,'Clients'!$A$5:$I$104,8,FALSE),""))</f>
      </c>
      <c r="G344" s="14">
        <f>IF(OR(E344="",F344=""),"",ROUND(E344*F344,2))</f>
      </c>
      <c r="H344" s="6"/>
      <c r="I344" s="6"/>
    </row>
    <row r="345" spans="1:9" x14ac:dyDescent="0.25">
      <c r="A345" s="12"/>
      <c r="B345" s="6"/>
      <c r="C345" s="6"/>
      <c r="D345" s="6"/>
      <c r="E345" s="13"/>
      <c r="F345" s="10">
        <f>IF(B345="","",IFERROR(VLOOKUP(B345,'Clients'!$A$5:$I$104,8,FALSE),""))</f>
      </c>
      <c r="G345" s="14">
        <f>IF(OR(E345="",F345=""),"",ROUND(E345*F345,2))</f>
      </c>
      <c r="H345" s="6"/>
      <c r="I345" s="6"/>
    </row>
    <row r="346" spans="1:9" x14ac:dyDescent="0.25">
      <c r="A346" s="12"/>
      <c r="B346" s="6"/>
      <c r="C346" s="6"/>
      <c r="D346" s="6"/>
      <c r="E346" s="13"/>
      <c r="F346" s="10">
        <f>IF(B346="","",IFERROR(VLOOKUP(B346,'Clients'!$A$5:$I$104,8,FALSE),""))</f>
      </c>
      <c r="G346" s="14">
        <f>IF(OR(E346="",F346=""),"",ROUND(E346*F346,2))</f>
      </c>
      <c r="H346" s="6"/>
      <c r="I346" s="6"/>
    </row>
    <row r="347" spans="1:9" x14ac:dyDescent="0.25">
      <c r="A347" s="12"/>
      <c r="B347" s="6"/>
      <c r="C347" s="6"/>
      <c r="D347" s="6"/>
      <c r="E347" s="13"/>
      <c r="F347" s="10">
        <f>IF(B347="","",IFERROR(VLOOKUP(B347,'Clients'!$A$5:$I$104,8,FALSE),""))</f>
      </c>
      <c r="G347" s="14">
        <f>IF(OR(E347="",F347=""),"",ROUND(E347*F347,2))</f>
      </c>
      <c r="H347" s="6"/>
      <c r="I347" s="6"/>
    </row>
    <row r="348" spans="1:9" x14ac:dyDescent="0.25">
      <c r="A348" s="12"/>
      <c r="B348" s="6"/>
      <c r="C348" s="6"/>
      <c r="D348" s="6"/>
      <c r="E348" s="13"/>
      <c r="F348" s="10">
        <f>IF(B348="","",IFERROR(VLOOKUP(B348,'Clients'!$A$5:$I$104,8,FALSE),""))</f>
      </c>
      <c r="G348" s="14">
        <f>IF(OR(E348="",F348=""),"",ROUND(E348*F348,2))</f>
      </c>
      <c r="H348" s="6"/>
      <c r="I348" s="6"/>
    </row>
    <row r="349" spans="1:9" x14ac:dyDescent="0.25">
      <c r="A349" s="12"/>
      <c r="B349" s="6"/>
      <c r="C349" s="6"/>
      <c r="D349" s="6"/>
      <c r="E349" s="13"/>
      <c r="F349" s="10">
        <f>IF(B349="","",IFERROR(VLOOKUP(B349,'Clients'!$A$5:$I$104,8,FALSE),""))</f>
      </c>
      <c r="G349" s="14">
        <f>IF(OR(E349="",F349=""),"",ROUND(E349*F349,2))</f>
      </c>
      <c r="H349" s="6"/>
      <c r="I349" s="6"/>
    </row>
    <row r="350" spans="1:9" x14ac:dyDescent="0.25">
      <c r="A350" s="12"/>
      <c r="B350" s="6"/>
      <c r="C350" s="6"/>
      <c r="D350" s="6"/>
      <c r="E350" s="13"/>
      <c r="F350" s="10">
        <f>IF(B350="","",IFERROR(VLOOKUP(B350,'Clients'!$A$5:$I$104,8,FALSE),""))</f>
      </c>
      <c r="G350" s="14">
        <f>IF(OR(E350="",F350=""),"",ROUND(E350*F350,2))</f>
      </c>
      <c r="H350" s="6"/>
      <c r="I350" s="6"/>
    </row>
    <row r="351" spans="1:9" x14ac:dyDescent="0.25">
      <c r="A351" s="12"/>
      <c r="B351" s="6"/>
      <c r="C351" s="6"/>
      <c r="D351" s="6"/>
      <c r="E351" s="13"/>
      <c r="F351" s="10">
        <f>IF(B351="","",IFERROR(VLOOKUP(B351,'Clients'!$A$5:$I$104,8,FALSE),""))</f>
      </c>
      <c r="G351" s="14">
        <f>IF(OR(E351="",F351=""),"",ROUND(E351*F351,2))</f>
      </c>
      <c r="H351" s="6"/>
      <c r="I351" s="6"/>
    </row>
    <row r="352" spans="1:9" x14ac:dyDescent="0.25">
      <c r="A352" s="12"/>
      <c r="B352" s="6"/>
      <c r="C352" s="6"/>
      <c r="D352" s="6"/>
      <c r="E352" s="13"/>
      <c r="F352" s="10">
        <f>IF(B352="","",IFERROR(VLOOKUP(B352,'Clients'!$A$5:$I$104,8,FALSE),""))</f>
      </c>
      <c r="G352" s="14">
        <f>IF(OR(E352="",F352=""),"",ROUND(E352*F352,2))</f>
      </c>
      <c r="H352" s="6"/>
      <c r="I352" s="6"/>
    </row>
    <row r="353" spans="1:9" x14ac:dyDescent="0.25">
      <c r="A353" s="12"/>
      <c r="B353" s="6"/>
      <c r="C353" s="6"/>
      <c r="D353" s="6"/>
      <c r="E353" s="13"/>
      <c r="F353" s="10">
        <f>IF(B353="","",IFERROR(VLOOKUP(B353,'Clients'!$A$5:$I$104,8,FALSE),""))</f>
      </c>
      <c r="G353" s="14">
        <f>IF(OR(E353="",F353=""),"",ROUND(E353*F353,2))</f>
      </c>
      <c r="H353" s="6"/>
      <c r="I353" s="6"/>
    </row>
    <row r="354" spans="1:9" x14ac:dyDescent="0.25">
      <c r="A354" s="12"/>
      <c r="B354" s="6"/>
      <c r="C354" s="6"/>
      <c r="D354" s="6"/>
      <c r="E354" s="13"/>
      <c r="F354" s="10">
        <f>IF(B354="","",IFERROR(VLOOKUP(B354,'Clients'!$A$5:$I$104,8,FALSE),""))</f>
      </c>
      <c r="G354" s="14">
        <f>IF(OR(E354="",F354=""),"",ROUND(E354*F354,2))</f>
      </c>
      <c r="H354" s="6"/>
      <c r="I354" s="6"/>
    </row>
    <row r="355" spans="1:9" x14ac:dyDescent="0.25">
      <c r="A355" s="12"/>
      <c r="B355" s="6"/>
      <c r="C355" s="6"/>
      <c r="D355" s="6"/>
      <c r="E355" s="13"/>
      <c r="F355" s="10">
        <f>IF(B355="","",IFERROR(VLOOKUP(B355,'Clients'!$A$5:$I$104,8,FALSE),""))</f>
      </c>
      <c r="G355" s="14">
        <f>IF(OR(E355="",F355=""),"",ROUND(E355*F355,2))</f>
      </c>
      <c r="H355" s="6"/>
      <c r="I355" s="6"/>
    </row>
    <row r="356" spans="1:9" x14ac:dyDescent="0.25">
      <c r="A356" s="12"/>
      <c r="B356" s="6"/>
      <c r="C356" s="6"/>
      <c r="D356" s="6"/>
      <c r="E356" s="13"/>
      <c r="F356" s="10">
        <f>IF(B356="","",IFERROR(VLOOKUP(B356,'Clients'!$A$5:$I$104,8,FALSE),""))</f>
      </c>
      <c r="G356" s="14">
        <f>IF(OR(E356="",F356=""),"",ROUND(E356*F356,2))</f>
      </c>
      <c r="H356" s="6"/>
      <c r="I356" s="6"/>
    </row>
    <row r="357" spans="1:9" x14ac:dyDescent="0.25">
      <c r="A357" s="12"/>
      <c r="B357" s="6"/>
      <c r="C357" s="6"/>
      <c r="D357" s="6"/>
      <c r="E357" s="13"/>
      <c r="F357" s="10">
        <f>IF(B357="","",IFERROR(VLOOKUP(B357,'Clients'!$A$5:$I$104,8,FALSE),""))</f>
      </c>
      <c r="G357" s="14">
        <f>IF(OR(E357="",F357=""),"",ROUND(E357*F357,2))</f>
      </c>
      <c r="H357" s="6"/>
      <c r="I357" s="6"/>
    </row>
    <row r="358" spans="1:9" x14ac:dyDescent="0.25">
      <c r="A358" s="12"/>
      <c r="B358" s="6"/>
      <c r="C358" s="6"/>
      <c r="D358" s="6"/>
      <c r="E358" s="13"/>
      <c r="F358" s="10">
        <f>IF(B358="","",IFERROR(VLOOKUP(B358,'Clients'!$A$5:$I$104,8,FALSE),""))</f>
      </c>
      <c r="G358" s="14">
        <f>IF(OR(E358="",F358=""),"",ROUND(E358*F358,2))</f>
      </c>
      <c r="H358" s="6"/>
      <c r="I358" s="6"/>
    </row>
    <row r="359" spans="1:9" x14ac:dyDescent="0.25">
      <c r="A359" s="12"/>
      <c r="B359" s="6"/>
      <c r="C359" s="6"/>
      <c r="D359" s="6"/>
      <c r="E359" s="13"/>
      <c r="F359" s="10">
        <f>IF(B359="","",IFERROR(VLOOKUP(B359,'Clients'!$A$5:$I$104,8,FALSE),""))</f>
      </c>
      <c r="G359" s="14">
        <f>IF(OR(E359="",F359=""),"",ROUND(E359*F359,2))</f>
      </c>
      <c r="H359" s="6"/>
      <c r="I359" s="6"/>
    </row>
    <row r="360" spans="1:9" x14ac:dyDescent="0.25">
      <c r="A360" s="12"/>
      <c r="B360" s="6"/>
      <c r="C360" s="6"/>
      <c r="D360" s="6"/>
      <c r="E360" s="13"/>
      <c r="F360" s="10">
        <f>IF(B360="","",IFERROR(VLOOKUP(B360,'Clients'!$A$5:$I$104,8,FALSE),""))</f>
      </c>
      <c r="G360" s="14">
        <f>IF(OR(E360="",F360=""),"",ROUND(E360*F360,2))</f>
      </c>
      <c r="H360" s="6"/>
      <c r="I360" s="6"/>
    </row>
    <row r="361" spans="1:9" x14ac:dyDescent="0.25">
      <c r="A361" s="12"/>
      <c r="B361" s="6"/>
      <c r="C361" s="6"/>
      <c r="D361" s="6"/>
      <c r="E361" s="13"/>
      <c r="F361" s="10">
        <f>IF(B361="","",IFERROR(VLOOKUP(B361,'Clients'!$A$5:$I$104,8,FALSE),""))</f>
      </c>
      <c r="G361" s="14">
        <f>IF(OR(E361="",F361=""),"",ROUND(E361*F361,2))</f>
      </c>
      <c r="H361" s="6"/>
      <c r="I361" s="6"/>
    </row>
    <row r="362" spans="1:9" x14ac:dyDescent="0.25">
      <c r="A362" s="12"/>
      <c r="B362" s="6"/>
      <c r="C362" s="6"/>
      <c r="D362" s="6"/>
      <c r="E362" s="13"/>
      <c r="F362" s="10">
        <f>IF(B362="","",IFERROR(VLOOKUP(B362,'Clients'!$A$5:$I$104,8,FALSE),""))</f>
      </c>
      <c r="G362" s="14">
        <f>IF(OR(E362="",F362=""),"",ROUND(E362*F362,2))</f>
      </c>
      <c r="H362" s="6"/>
      <c r="I362" s="6"/>
    </row>
    <row r="363" spans="1:9" x14ac:dyDescent="0.25">
      <c r="A363" s="12"/>
      <c r="B363" s="6"/>
      <c r="C363" s="6"/>
      <c r="D363" s="6"/>
      <c r="E363" s="13"/>
      <c r="F363" s="10">
        <f>IF(B363="","",IFERROR(VLOOKUP(B363,'Clients'!$A$5:$I$104,8,FALSE),""))</f>
      </c>
      <c r="G363" s="14">
        <f>IF(OR(E363="",F363=""),"",ROUND(E363*F363,2))</f>
      </c>
      <c r="H363" s="6"/>
      <c r="I363" s="6"/>
    </row>
    <row r="364" spans="1:9" x14ac:dyDescent="0.25">
      <c r="A364" s="12"/>
      <c r="B364" s="6"/>
      <c r="C364" s="6"/>
      <c r="D364" s="6"/>
      <c r="E364" s="13"/>
      <c r="F364" s="10">
        <f>IF(B364="","",IFERROR(VLOOKUP(B364,'Clients'!$A$5:$I$104,8,FALSE),""))</f>
      </c>
      <c r="G364" s="14">
        <f>IF(OR(E364="",F364=""),"",ROUND(E364*F364,2))</f>
      </c>
      <c r="H364" s="6"/>
      <c r="I364" s="6"/>
    </row>
    <row r="365" spans="1:9" x14ac:dyDescent="0.25">
      <c r="A365" s="12"/>
      <c r="B365" s="6"/>
      <c r="C365" s="6"/>
      <c r="D365" s="6"/>
      <c r="E365" s="13"/>
      <c r="F365" s="10">
        <f>IF(B365="","",IFERROR(VLOOKUP(B365,'Clients'!$A$5:$I$104,8,FALSE),""))</f>
      </c>
      <c r="G365" s="14">
        <f>IF(OR(E365="",F365=""),"",ROUND(E365*F365,2))</f>
      </c>
      <c r="H365" s="6"/>
      <c r="I365" s="6"/>
    </row>
    <row r="366" spans="1:9" x14ac:dyDescent="0.25">
      <c r="A366" s="12"/>
      <c r="B366" s="6"/>
      <c r="C366" s="6"/>
      <c r="D366" s="6"/>
      <c r="E366" s="13"/>
      <c r="F366" s="10">
        <f>IF(B366="","",IFERROR(VLOOKUP(B366,'Clients'!$A$5:$I$104,8,FALSE),""))</f>
      </c>
      <c r="G366" s="14">
        <f>IF(OR(E366="",F366=""),"",ROUND(E366*F366,2))</f>
      </c>
      <c r="H366" s="6"/>
      <c r="I366" s="6"/>
    </row>
    <row r="367" spans="1:9" x14ac:dyDescent="0.25">
      <c r="A367" s="12"/>
      <c r="B367" s="6"/>
      <c r="C367" s="6"/>
      <c r="D367" s="6"/>
      <c r="E367" s="13"/>
      <c r="F367" s="10">
        <f>IF(B367="","",IFERROR(VLOOKUP(B367,'Clients'!$A$5:$I$104,8,FALSE),""))</f>
      </c>
      <c r="G367" s="14">
        <f>IF(OR(E367="",F367=""),"",ROUND(E367*F367,2))</f>
      </c>
      <c r="H367" s="6"/>
      <c r="I367" s="6"/>
    </row>
    <row r="368" spans="1:9" x14ac:dyDescent="0.25">
      <c r="A368" s="12"/>
      <c r="B368" s="6"/>
      <c r="C368" s="6"/>
      <c r="D368" s="6"/>
      <c r="E368" s="13"/>
      <c r="F368" s="10">
        <f>IF(B368="","",IFERROR(VLOOKUP(B368,'Clients'!$A$5:$I$104,8,FALSE),""))</f>
      </c>
      <c r="G368" s="14">
        <f>IF(OR(E368="",F368=""),"",ROUND(E368*F368,2))</f>
      </c>
      <c r="H368" s="6"/>
      <c r="I368" s="6"/>
    </row>
    <row r="369" spans="1:9" x14ac:dyDescent="0.25">
      <c r="A369" s="12"/>
      <c r="B369" s="6"/>
      <c r="C369" s="6"/>
      <c r="D369" s="6"/>
      <c r="E369" s="13"/>
      <c r="F369" s="10">
        <f>IF(B369="","",IFERROR(VLOOKUP(B369,'Clients'!$A$5:$I$104,8,FALSE),""))</f>
      </c>
      <c r="G369" s="14">
        <f>IF(OR(E369="",F369=""),"",ROUND(E369*F369,2))</f>
      </c>
      <c r="H369" s="6"/>
      <c r="I369" s="6"/>
    </row>
    <row r="370" spans="1:9" x14ac:dyDescent="0.25">
      <c r="A370" s="12"/>
      <c r="B370" s="6"/>
      <c r="C370" s="6"/>
      <c r="D370" s="6"/>
      <c r="E370" s="13"/>
      <c r="F370" s="10">
        <f>IF(B370="","",IFERROR(VLOOKUP(B370,'Clients'!$A$5:$I$104,8,FALSE),""))</f>
      </c>
      <c r="G370" s="14">
        <f>IF(OR(E370="",F370=""),"",ROUND(E370*F370,2))</f>
      </c>
      <c r="H370" s="6"/>
      <c r="I370" s="6"/>
    </row>
    <row r="371" spans="1:9" x14ac:dyDescent="0.25">
      <c r="A371" s="12"/>
      <c r="B371" s="6"/>
      <c r="C371" s="6"/>
      <c r="D371" s="6"/>
      <c r="E371" s="13"/>
      <c r="F371" s="10">
        <f>IF(B371="","",IFERROR(VLOOKUP(B371,'Clients'!$A$5:$I$104,8,FALSE),""))</f>
      </c>
      <c r="G371" s="14">
        <f>IF(OR(E371="",F371=""),"",ROUND(E371*F371,2))</f>
      </c>
      <c r="H371" s="6"/>
      <c r="I371" s="6"/>
    </row>
    <row r="372" spans="1:9" x14ac:dyDescent="0.25">
      <c r="A372" s="12"/>
      <c r="B372" s="6"/>
      <c r="C372" s="6"/>
      <c r="D372" s="6"/>
      <c r="E372" s="13"/>
      <c r="F372" s="10">
        <f>IF(B372="","",IFERROR(VLOOKUP(B372,'Clients'!$A$5:$I$104,8,FALSE),""))</f>
      </c>
      <c r="G372" s="14">
        <f>IF(OR(E372="",F372=""),"",ROUND(E372*F372,2))</f>
      </c>
      <c r="H372" s="6"/>
      <c r="I372" s="6"/>
    </row>
    <row r="373" spans="1:9" x14ac:dyDescent="0.25">
      <c r="A373" s="12"/>
      <c r="B373" s="6"/>
      <c r="C373" s="6"/>
      <c r="D373" s="6"/>
      <c r="E373" s="13"/>
      <c r="F373" s="10">
        <f>IF(B373="","",IFERROR(VLOOKUP(B373,'Clients'!$A$5:$I$104,8,FALSE),""))</f>
      </c>
      <c r="G373" s="14">
        <f>IF(OR(E373="",F373=""),"",ROUND(E373*F373,2))</f>
      </c>
      <c r="H373" s="6"/>
      <c r="I373" s="6"/>
    </row>
    <row r="374" spans="1:9" x14ac:dyDescent="0.25">
      <c r="A374" s="12"/>
      <c r="B374" s="6"/>
      <c r="C374" s="6"/>
      <c r="D374" s="6"/>
      <c r="E374" s="13"/>
      <c r="F374" s="10">
        <f>IF(B374="","",IFERROR(VLOOKUP(B374,'Clients'!$A$5:$I$104,8,FALSE),""))</f>
      </c>
      <c r="G374" s="14">
        <f>IF(OR(E374="",F374=""),"",ROUND(E374*F374,2))</f>
      </c>
      <c r="H374" s="6"/>
      <c r="I374" s="6"/>
    </row>
    <row r="375" spans="1:9" x14ac:dyDescent="0.25">
      <c r="A375" s="12"/>
      <c r="B375" s="6"/>
      <c r="C375" s="6"/>
      <c r="D375" s="6"/>
      <c r="E375" s="13"/>
      <c r="F375" s="10">
        <f>IF(B375="","",IFERROR(VLOOKUP(B375,'Clients'!$A$5:$I$104,8,FALSE),""))</f>
      </c>
      <c r="G375" s="14">
        <f>IF(OR(E375="",F375=""),"",ROUND(E375*F375,2))</f>
      </c>
      <c r="H375" s="6"/>
      <c r="I375" s="6"/>
    </row>
    <row r="376" spans="1:9" x14ac:dyDescent="0.25">
      <c r="A376" s="12"/>
      <c r="B376" s="6"/>
      <c r="C376" s="6"/>
      <c r="D376" s="6"/>
      <c r="E376" s="13"/>
      <c r="F376" s="10">
        <f>IF(B376="","",IFERROR(VLOOKUP(B376,'Clients'!$A$5:$I$104,8,FALSE),""))</f>
      </c>
      <c r="G376" s="14">
        <f>IF(OR(E376="",F376=""),"",ROUND(E376*F376,2))</f>
      </c>
      <c r="H376" s="6"/>
      <c r="I376" s="6"/>
    </row>
    <row r="377" spans="1:9" x14ac:dyDescent="0.25">
      <c r="A377" s="12"/>
      <c r="B377" s="6"/>
      <c r="C377" s="6"/>
      <c r="D377" s="6"/>
      <c r="E377" s="13"/>
      <c r="F377" s="10">
        <f>IF(B377="","",IFERROR(VLOOKUP(B377,'Clients'!$A$5:$I$104,8,FALSE),""))</f>
      </c>
      <c r="G377" s="14">
        <f>IF(OR(E377="",F377=""),"",ROUND(E377*F377,2))</f>
      </c>
      <c r="H377" s="6"/>
      <c r="I377" s="6"/>
    </row>
    <row r="378" spans="1:9" x14ac:dyDescent="0.25">
      <c r="A378" s="12"/>
      <c r="B378" s="6"/>
      <c r="C378" s="6"/>
      <c r="D378" s="6"/>
      <c r="E378" s="13"/>
      <c r="F378" s="10">
        <f>IF(B378="","",IFERROR(VLOOKUP(B378,'Clients'!$A$5:$I$104,8,FALSE),""))</f>
      </c>
      <c r="G378" s="14">
        <f>IF(OR(E378="",F378=""),"",ROUND(E378*F378,2))</f>
      </c>
      <c r="H378" s="6"/>
      <c r="I378" s="6"/>
    </row>
    <row r="379" spans="1:9" x14ac:dyDescent="0.25">
      <c r="A379" s="12"/>
      <c r="B379" s="6"/>
      <c r="C379" s="6"/>
      <c r="D379" s="6"/>
      <c r="E379" s="13"/>
      <c r="F379" s="10">
        <f>IF(B379="","",IFERROR(VLOOKUP(B379,'Clients'!$A$5:$I$104,8,FALSE),""))</f>
      </c>
      <c r="G379" s="14">
        <f>IF(OR(E379="",F379=""),"",ROUND(E379*F379,2))</f>
      </c>
      <c r="H379" s="6"/>
      <c r="I379" s="6"/>
    </row>
    <row r="380" spans="1:9" x14ac:dyDescent="0.25">
      <c r="A380" s="12"/>
      <c r="B380" s="6"/>
      <c r="C380" s="6"/>
      <c r="D380" s="6"/>
      <c r="E380" s="13"/>
      <c r="F380" s="10">
        <f>IF(B380="","",IFERROR(VLOOKUP(B380,'Clients'!$A$5:$I$104,8,FALSE),""))</f>
      </c>
      <c r="G380" s="14">
        <f>IF(OR(E380="",F380=""),"",ROUND(E380*F380,2))</f>
      </c>
      <c r="H380" s="6"/>
      <c r="I380" s="6"/>
    </row>
    <row r="381" spans="1:9" x14ac:dyDescent="0.25">
      <c r="A381" s="12"/>
      <c r="B381" s="6"/>
      <c r="C381" s="6"/>
      <c r="D381" s="6"/>
      <c r="E381" s="13"/>
      <c r="F381" s="10">
        <f>IF(B381="","",IFERROR(VLOOKUP(B381,'Clients'!$A$5:$I$104,8,FALSE),""))</f>
      </c>
      <c r="G381" s="14">
        <f>IF(OR(E381="",F381=""),"",ROUND(E381*F381,2))</f>
      </c>
      <c r="H381" s="6"/>
      <c r="I381" s="6"/>
    </row>
    <row r="382" spans="1:9" x14ac:dyDescent="0.25">
      <c r="A382" s="12"/>
      <c r="B382" s="6"/>
      <c r="C382" s="6"/>
      <c r="D382" s="6"/>
      <c r="E382" s="13"/>
      <c r="F382" s="10">
        <f>IF(B382="","",IFERROR(VLOOKUP(B382,'Clients'!$A$5:$I$104,8,FALSE),""))</f>
      </c>
      <c r="G382" s="14">
        <f>IF(OR(E382="",F382=""),"",ROUND(E382*F382,2))</f>
      </c>
      <c r="H382" s="6"/>
      <c r="I382" s="6"/>
    </row>
    <row r="383" spans="1:9" x14ac:dyDescent="0.25">
      <c r="A383" s="12"/>
      <c r="B383" s="6"/>
      <c r="C383" s="6"/>
      <c r="D383" s="6"/>
      <c r="E383" s="13"/>
      <c r="F383" s="10">
        <f>IF(B383="","",IFERROR(VLOOKUP(B383,'Clients'!$A$5:$I$104,8,FALSE),""))</f>
      </c>
      <c r="G383" s="14">
        <f>IF(OR(E383="",F383=""),"",ROUND(E383*F383,2))</f>
      </c>
      <c r="H383" s="6"/>
      <c r="I383" s="6"/>
    </row>
    <row r="384" spans="1:9" x14ac:dyDescent="0.25">
      <c r="A384" s="12"/>
      <c r="B384" s="6"/>
      <c r="C384" s="6"/>
      <c r="D384" s="6"/>
      <c r="E384" s="13"/>
      <c r="F384" s="10">
        <f>IF(B384="","",IFERROR(VLOOKUP(B384,'Clients'!$A$5:$I$104,8,FALSE),""))</f>
      </c>
      <c r="G384" s="14">
        <f>IF(OR(E384="",F384=""),"",ROUND(E384*F384,2))</f>
      </c>
      <c r="H384" s="6"/>
      <c r="I384" s="6"/>
    </row>
    <row r="385" spans="1:9" x14ac:dyDescent="0.25">
      <c r="A385" s="12"/>
      <c r="B385" s="6"/>
      <c r="C385" s="6"/>
      <c r="D385" s="6"/>
      <c r="E385" s="13"/>
      <c r="F385" s="10">
        <f>IF(B385="","",IFERROR(VLOOKUP(B385,'Clients'!$A$5:$I$104,8,FALSE),""))</f>
      </c>
      <c r="G385" s="14">
        <f>IF(OR(E385="",F385=""),"",ROUND(E385*F385,2))</f>
      </c>
      <c r="H385" s="6"/>
      <c r="I385" s="6"/>
    </row>
    <row r="386" spans="1:9" x14ac:dyDescent="0.25">
      <c r="A386" s="12"/>
      <c r="B386" s="6"/>
      <c r="C386" s="6"/>
      <c r="D386" s="6"/>
      <c r="E386" s="13"/>
      <c r="F386" s="10">
        <f>IF(B386="","",IFERROR(VLOOKUP(B386,'Clients'!$A$5:$I$104,8,FALSE),""))</f>
      </c>
      <c r="G386" s="14">
        <f>IF(OR(E386="",F386=""),"",ROUND(E386*F386,2))</f>
      </c>
      <c r="H386" s="6"/>
      <c r="I386" s="6"/>
    </row>
    <row r="387" spans="1:9" x14ac:dyDescent="0.25">
      <c r="A387" s="12"/>
      <c r="B387" s="6"/>
      <c r="C387" s="6"/>
      <c r="D387" s="6"/>
      <c r="E387" s="13"/>
      <c r="F387" s="10">
        <f>IF(B387="","",IFERROR(VLOOKUP(B387,'Clients'!$A$5:$I$104,8,FALSE),""))</f>
      </c>
      <c r="G387" s="14">
        <f>IF(OR(E387="",F387=""),"",ROUND(E387*F387,2))</f>
      </c>
      <c r="H387" s="6"/>
      <c r="I387" s="6"/>
    </row>
    <row r="388" spans="1:9" x14ac:dyDescent="0.25">
      <c r="A388" s="12"/>
      <c r="B388" s="6"/>
      <c r="C388" s="6"/>
      <c r="D388" s="6"/>
      <c r="E388" s="13"/>
      <c r="F388" s="10">
        <f>IF(B388="","",IFERROR(VLOOKUP(B388,'Clients'!$A$5:$I$104,8,FALSE),""))</f>
      </c>
      <c r="G388" s="14">
        <f>IF(OR(E388="",F388=""),"",ROUND(E388*F388,2))</f>
      </c>
      <c r="H388" s="6"/>
      <c r="I388" s="6"/>
    </row>
    <row r="389" spans="1:9" x14ac:dyDescent="0.25">
      <c r="A389" s="12"/>
      <c r="B389" s="6"/>
      <c r="C389" s="6"/>
      <c r="D389" s="6"/>
      <c r="E389" s="13"/>
      <c r="F389" s="10">
        <f>IF(B389="","",IFERROR(VLOOKUP(B389,'Clients'!$A$5:$I$104,8,FALSE),""))</f>
      </c>
      <c r="G389" s="14">
        <f>IF(OR(E389="",F389=""),"",ROUND(E389*F389,2))</f>
      </c>
      <c r="H389" s="6"/>
      <c r="I389" s="6"/>
    </row>
    <row r="390" spans="1:9" x14ac:dyDescent="0.25">
      <c r="A390" s="12"/>
      <c r="B390" s="6"/>
      <c r="C390" s="6"/>
      <c r="D390" s="6"/>
      <c r="E390" s="13"/>
      <c r="F390" s="10">
        <f>IF(B390="","",IFERROR(VLOOKUP(B390,'Clients'!$A$5:$I$104,8,FALSE),""))</f>
      </c>
      <c r="G390" s="14">
        <f>IF(OR(E390="",F390=""),"",ROUND(E390*F390,2))</f>
      </c>
      <c r="H390" s="6"/>
      <c r="I390" s="6"/>
    </row>
    <row r="391" spans="1:9" x14ac:dyDescent="0.25">
      <c r="A391" s="12"/>
      <c r="B391" s="6"/>
      <c r="C391" s="6"/>
      <c r="D391" s="6"/>
      <c r="E391" s="13"/>
      <c r="F391" s="10">
        <f>IF(B391="","",IFERROR(VLOOKUP(B391,'Clients'!$A$5:$I$104,8,FALSE),""))</f>
      </c>
      <c r="G391" s="14">
        <f>IF(OR(E391="",F391=""),"",ROUND(E391*F391,2))</f>
      </c>
      <c r="H391" s="6"/>
      <c r="I391" s="6"/>
    </row>
    <row r="392" spans="1:9" x14ac:dyDescent="0.25">
      <c r="A392" s="12"/>
      <c r="B392" s="6"/>
      <c r="C392" s="6"/>
      <c r="D392" s="6"/>
      <c r="E392" s="13"/>
      <c r="F392" s="10">
        <f>IF(B392="","",IFERROR(VLOOKUP(B392,'Clients'!$A$5:$I$104,8,FALSE),""))</f>
      </c>
      <c r="G392" s="14">
        <f>IF(OR(E392="",F392=""),"",ROUND(E392*F392,2))</f>
      </c>
      <c r="H392" s="6"/>
      <c r="I392" s="6"/>
    </row>
    <row r="393" spans="1:9" x14ac:dyDescent="0.25">
      <c r="A393" s="12"/>
      <c r="B393" s="6"/>
      <c r="C393" s="6"/>
      <c r="D393" s="6"/>
      <c r="E393" s="13"/>
      <c r="F393" s="10">
        <f>IF(B393="","",IFERROR(VLOOKUP(B393,'Clients'!$A$5:$I$104,8,FALSE),""))</f>
      </c>
      <c r="G393" s="14">
        <f>IF(OR(E393="",F393=""),"",ROUND(E393*F393,2))</f>
      </c>
      <c r="H393" s="6"/>
      <c r="I393" s="6"/>
    </row>
    <row r="394" spans="1:9" x14ac:dyDescent="0.25">
      <c r="A394" s="12"/>
      <c r="B394" s="6"/>
      <c r="C394" s="6"/>
      <c r="D394" s="6"/>
      <c r="E394" s="13"/>
      <c r="F394" s="10">
        <f>IF(B394="","",IFERROR(VLOOKUP(B394,'Clients'!$A$5:$I$104,8,FALSE),""))</f>
      </c>
      <c r="G394" s="14">
        <f>IF(OR(E394="",F394=""),"",ROUND(E394*F394,2))</f>
      </c>
      <c r="H394" s="6"/>
      <c r="I394" s="6"/>
    </row>
    <row r="395" spans="1:9" x14ac:dyDescent="0.25">
      <c r="A395" s="12"/>
      <c r="B395" s="6"/>
      <c r="C395" s="6"/>
      <c r="D395" s="6"/>
      <c r="E395" s="13"/>
      <c r="F395" s="10">
        <f>IF(B395="","",IFERROR(VLOOKUP(B395,'Clients'!$A$5:$I$104,8,FALSE),""))</f>
      </c>
      <c r="G395" s="14">
        <f>IF(OR(E395="",F395=""),"",ROUND(E395*F395,2))</f>
      </c>
      <c r="H395" s="6"/>
      <c r="I395" s="6"/>
    </row>
    <row r="396" spans="1:9" x14ac:dyDescent="0.25">
      <c r="A396" s="12"/>
      <c r="B396" s="6"/>
      <c r="C396" s="6"/>
      <c r="D396" s="6"/>
      <c r="E396" s="13"/>
      <c r="F396" s="10">
        <f>IF(B396="","",IFERROR(VLOOKUP(B396,'Clients'!$A$5:$I$104,8,FALSE),""))</f>
      </c>
      <c r="G396" s="14">
        <f>IF(OR(E396="",F396=""),"",ROUND(E396*F396,2))</f>
      </c>
      <c r="H396" s="6"/>
      <c r="I396" s="6"/>
    </row>
    <row r="397" spans="1:9" x14ac:dyDescent="0.25">
      <c r="A397" s="12"/>
      <c r="B397" s="6"/>
      <c r="C397" s="6"/>
      <c r="D397" s="6"/>
      <c r="E397" s="13"/>
      <c r="F397" s="10">
        <f>IF(B397="","",IFERROR(VLOOKUP(B397,'Clients'!$A$5:$I$104,8,FALSE),""))</f>
      </c>
      <c r="G397" s="14">
        <f>IF(OR(E397="",F397=""),"",ROUND(E397*F397,2))</f>
      </c>
      <c r="H397" s="6"/>
      <c r="I397" s="6"/>
    </row>
    <row r="398" spans="1:9" x14ac:dyDescent="0.25">
      <c r="A398" s="12"/>
      <c r="B398" s="6"/>
      <c r="C398" s="6"/>
      <c r="D398" s="6"/>
      <c r="E398" s="13"/>
      <c r="F398" s="10">
        <f>IF(B398="","",IFERROR(VLOOKUP(B398,'Clients'!$A$5:$I$104,8,FALSE),""))</f>
      </c>
      <c r="G398" s="14">
        <f>IF(OR(E398="",F398=""),"",ROUND(E398*F398,2))</f>
      </c>
      <c r="H398" s="6"/>
      <c r="I398" s="6"/>
    </row>
    <row r="399" spans="1:9" x14ac:dyDescent="0.25">
      <c r="A399" s="12"/>
      <c r="B399" s="6"/>
      <c r="C399" s="6"/>
      <c r="D399" s="6"/>
      <c r="E399" s="13"/>
      <c r="F399" s="10">
        <f>IF(B399="","",IFERROR(VLOOKUP(B399,'Clients'!$A$5:$I$104,8,FALSE),""))</f>
      </c>
      <c r="G399" s="14">
        <f>IF(OR(E399="",F399=""),"",ROUND(E399*F399,2))</f>
      </c>
      <c r="H399" s="6"/>
      <c r="I399" s="6"/>
    </row>
    <row r="400" spans="1:9" x14ac:dyDescent="0.25">
      <c r="A400" s="12"/>
      <c r="B400" s="6"/>
      <c r="C400" s="6"/>
      <c r="D400" s="6"/>
      <c r="E400" s="13"/>
      <c r="F400" s="10">
        <f>IF(B400="","",IFERROR(VLOOKUP(B400,'Clients'!$A$5:$I$104,8,FALSE),""))</f>
      </c>
      <c r="G400" s="14">
        <f>IF(OR(E400="",F400=""),"",ROUND(E400*F400,2))</f>
      </c>
      <c r="H400" s="6"/>
      <c r="I400" s="6"/>
    </row>
    <row r="401" spans="1:9" x14ac:dyDescent="0.25">
      <c r="A401" s="12"/>
      <c r="B401" s="6"/>
      <c r="C401" s="6"/>
      <c r="D401" s="6"/>
      <c r="E401" s="13"/>
      <c r="F401" s="10">
        <f>IF(B401="","",IFERROR(VLOOKUP(B401,'Clients'!$A$5:$I$104,8,FALSE),""))</f>
      </c>
      <c r="G401" s="14">
        <f>IF(OR(E401="",F401=""),"",ROUND(E401*F401,2))</f>
      </c>
      <c r="H401" s="6"/>
      <c r="I401" s="6"/>
    </row>
    <row r="402" spans="1:9" x14ac:dyDescent="0.25">
      <c r="A402" s="12"/>
      <c r="B402" s="6"/>
      <c r="C402" s="6"/>
      <c r="D402" s="6"/>
      <c r="E402" s="13"/>
      <c r="F402" s="10">
        <f>IF(B402="","",IFERROR(VLOOKUP(B402,'Clients'!$A$5:$I$104,8,FALSE),""))</f>
      </c>
      <c r="G402" s="14">
        <f>IF(OR(E402="",F402=""),"",ROUND(E402*F402,2))</f>
      </c>
      <c r="H402" s="6"/>
      <c r="I402" s="6"/>
    </row>
    <row r="403" spans="1:9" x14ac:dyDescent="0.25">
      <c r="A403" s="12"/>
      <c r="B403" s="6"/>
      <c r="C403" s="6"/>
      <c r="D403" s="6"/>
      <c r="E403" s="13"/>
      <c r="F403" s="10">
        <f>IF(B403="","",IFERROR(VLOOKUP(B403,'Clients'!$A$5:$I$104,8,FALSE),""))</f>
      </c>
      <c r="G403" s="14">
        <f>IF(OR(E403="",F403=""),"",ROUND(E403*F403,2))</f>
      </c>
      <c r="H403" s="6"/>
      <c r="I403" s="6"/>
    </row>
    <row r="404" spans="1:9" x14ac:dyDescent="0.25">
      <c r="A404" s="12"/>
      <c r="B404" s="6"/>
      <c r="C404" s="6"/>
      <c r="D404" s="6"/>
      <c r="E404" s="13"/>
      <c r="F404" s="10">
        <f>IF(B404="","",IFERROR(VLOOKUP(B404,'Clients'!$A$5:$I$104,8,FALSE),""))</f>
      </c>
      <c r="G404" s="14">
        <f>IF(OR(E404="",F404=""),"",ROUND(E404*F404,2))</f>
      </c>
      <c r="H404" s="6"/>
      <c r="I404" s="6"/>
    </row>
    <row r="405" spans="1:9" x14ac:dyDescent="0.25">
      <c r="A405" s="12"/>
      <c r="B405" s="6"/>
      <c r="C405" s="6"/>
      <c r="D405" s="6"/>
      <c r="E405" s="13"/>
      <c r="F405" s="10">
        <f>IF(B405="","",IFERROR(VLOOKUP(B405,'Clients'!$A$5:$I$104,8,FALSE),""))</f>
      </c>
      <c r="G405" s="14">
        <f>IF(OR(E405="",F405=""),"",ROUND(E405*F405,2))</f>
      </c>
      <c r="H405" s="6"/>
      <c r="I405" s="6"/>
    </row>
    <row r="406" spans="1:9" x14ac:dyDescent="0.25">
      <c r="A406" s="12"/>
      <c r="B406" s="6"/>
      <c r="C406" s="6"/>
      <c r="D406" s="6"/>
      <c r="E406" s="13"/>
      <c r="F406" s="10">
        <f>IF(B406="","",IFERROR(VLOOKUP(B406,'Clients'!$A$5:$I$104,8,FALSE),""))</f>
      </c>
      <c r="G406" s="14">
        <f>IF(OR(E406="",F406=""),"",ROUND(E406*F406,2))</f>
      </c>
      <c r="H406" s="6"/>
      <c r="I406" s="6"/>
    </row>
    <row r="407" spans="1:9" x14ac:dyDescent="0.25">
      <c r="A407" s="12"/>
      <c r="B407" s="6"/>
      <c r="C407" s="6"/>
      <c r="D407" s="6"/>
      <c r="E407" s="13"/>
      <c r="F407" s="10">
        <f>IF(B407="","",IFERROR(VLOOKUP(B407,'Clients'!$A$5:$I$104,8,FALSE),""))</f>
      </c>
      <c r="G407" s="14">
        <f>IF(OR(E407="",F407=""),"",ROUND(E407*F407,2))</f>
      </c>
      <c r="H407" s="6"/>
      <c r="I407" s="6"/>
    </row>
    <row r="408" spans="1:9" x14ac:dyDescent="0.25">
      <c r="A408" s="12"/>
      <c r="B408" s="6"/>
      <c r="C408" s="6"/>
      <c r="D408" s="6"/>
      <c r="E408" s="13"/>
      <c r="F408" s="10">
        <f>IF(B408="","",IFERROR(VLOOKUP(B408,'Clients'!$A$5:$I$104,8,FALSE),""))</f>
      </c>
      <c r="G408" s="14">
        <f>IF(OR(E408="",F408=""),"",ROUND(E408*F408,2))</f>
      </c>
      <c r="H408" s="6"/>
      <c r="I408" s="6"/>
    </row>
    <row r="409" spans="1:9" x14ac:dyDescent="0.25">
      <c r="A409" s="12"/>
      <c r="B409" s="6"/>
      <c r="C409" s="6"/>
      <c r="D409" s="6"/>
      <c r="E409" s="13"/>
      <c r="F409" s="10">
        <f>IF(B409="","",IFERROR(VLOOKUP(B409,'Clients'!$A$5:$I$104,8,FALSE),""))</f>
      </c>
      <c r="G409" s="14">
        <f>IF(OR(E409="",F409=""),"",ROUND(E409*F409,2))</f>
      </c>
      <c r="H409" s="6"/>
      <c r="I409" s="6"/>
    </row>
    <row r="410" spans="1:9" x14ac:dyDescent="0.25">
      <c r="A410" s="12"/>
      <c r="B410" s="6"/>
      <c r="C410" s="6"/>
      <c r="D410" s="6"/>
      <c r="E410" s="13"/>
      <c r="F410" s="10">
        <f>IF(B410="","",IFERROR(VLOOKUP(B410,'Clients'!$A$5:$I$104,8,FALSE),""))</f>
      </c>
      <c r="G410" s="14">
        <f>IF(OR(E410="",F410=""),"",ROUND(E410*F410,2))</f>
      </c>
      <c r="H410" s="6"/>
      <c r="I410" s="6"/>
    </row>
    <row r="411" spans="1:9" x14ac:dyDescent="0.25">
      <c r="A411" s="12"/>
      <c r="B411" s="6"/>
      <c r="C411" s="6"/>
      <c r="D411" s="6"/>
      <c r="E411" s="13"/>
      <c r="F411" s="10">
        <f>IF(B411="","",IFERROR(VLOOKUP(B411,'Clients'!$A$5:$I$104,8,FALSE),""))</f>
      </c>
      <c r="G411" s="14">
        <f>IF(OR(E411="",F411=""),"",ROUND(E411*F411,2))</f>
      </c>
      <c r="H411" s="6"/>
      <c r="I411" s="6"/>
    </row>
    <row r="412" spans="1:9" x14ac:dyDescent="0.25">
      <c r="A412" s="12"/>
      <c r="B412" s="6"/>
      <c r="C412" s="6"/>
      <c r="D412" s="6"/>
      <c r="E412" s="13"/>
      <c r="F412" s="10">
        <f>IF(B412="","",IFERROR(VLOOKUP(B412,'Clients'!$A$5:$I$104,8,FALSE),""))</f>
      </c>
      <c r="G412" s="14">
        <f>IF(OR(E412="",F412=""),"",ROUND(E412*F412,2))</f>
      </c>
      <c r="H412" s="6"/>
      <c r="I412" s="6"/>
    </row>
    <row r="413" spans="1:9" x14ac:dyDescent="0.25">
      <c r="A413" s="12"/>
      <c r="B413" s="6"/>
      <c r="C413" s="6"/>
      <c r="D413" s="6"/>
      <c r="E413" s="13"/>
      <c r="F413" s="10">
        <f>IF(B413="","",IFERROR(VLOOKUP(B413,'Clients'!$A$5:$I$104,8,FALSE),""))</f>
      </c>
      <c r="G413" s="14">
        <f>IF(OR(E413="",F413=""),"",ROUND(E413*F413,2))</f>
      </c>
      <c r="H413" s="6"/>
      <c r="I413" s="6"/>
    </row>
    <row r="414" spans="1:9" x14ac:dyDescent="0.25">
      <c r="A414" s="12"/>
      <c r="B414" s="6"/>
      <c r="C414" s="6"/>
      <c r="D414" s="6"/>
      <c r="E414" s="13"/>
      <c r="F414" s="10">
        <f>IF(B414="","",IFERROR(VLOOKUP(B414,'Clients'!$A$5:$I$104,8,FALSE),""))</f>
      </c>
      <c r="G414" s="14">
        <f>IF(OR(E414="",F414=""),"",ROUND(E414*F414,2))</f>
      </c>
      <c r="H414" s="6"/>
      <c r="I414" s="6"/>
    </row>
    <row r="415" spans="1:9" x14ac:dyDescent="0.25">
      <c r="A415" s="12"/>
      <c r="B415" s="6"/>
      <c r="C415" s="6"/>
      <c r="D415" s="6"/>
      <c r="E415" s="13"/>
      <c r="F415" s="10">
        <f>IF(B415="","",IFERROR(VLOOKUP(B415,'Clients'!$A$5:$I$104,8,FALSE),""))</f>
      </c>
      <c r="G415" s="14">
        <f>IF(OR(E415="",F415=""),"",ROUND(E415*F415,2))</f>
      </c>
      <c r="H415" s="6"/>
      <c r="I415" s="6"/>
    </row>
    <row r="416" spans="1:9" x14ac:dyDescent="0.25">
      <c r="A416" s="12"/>
      <c r="B416" s="6"/>
      <c r="C416" s="6"/>
      <c r="D416" s="6"/>
      <c r="E416" s="13"/>
      <c r="F416" s="10">
        <f>IF(B416="","",IFERROR(VLOOKUP(B416,'Clients'!$A$5:$I$104,8,FALSE),""))</f>
      </c>
      <c r="G416" s="14">
        <f>IF(OR(E416="",F416=""),"",ROUND(E416*F416,2))</f>
      </c>
      <c r="H416" s="6"/>
      <c r="I416" s="6"/>
    </row>
    <row r="417" spans="1:9" x14ac:dyDescent="0.25">
      <c r="A417" s="12"/>
      <c r="B417" s="6"/>
      <c r="C417" s="6"/>
      <c r="D417" s="6"/>
      <c r="E417" s="13"/>
      <c r="F417" s="10">
        <f>IF(B417="","",IFERROR(VLOOKUP(B417,'Clients'!$A$5:$I$104,8,FALSE),""))</f>
      </c>
      <c r="G417" s="14">
        <f>IF(OR(E417="",F417=""),"",ROUND(E417*F417,2))</f>
      </c>
      <c r="H417" s="6"/>
      <c r="I417" s="6"/>
    </row>
    <row r="418" spans="1:9" x14ac:dyDescent="0.25">
      <c r="A418" s="12"/>
      <c r="B418" s="6"/>
      <c r="C418" s="6"/>
      <c r="D418" s="6"/>
      <c r="E418" s="13"/>
      <c r="F418" s="10">
        <f>IF(B418="","",IFERROR(VLOOKUP(B418,'Clients'!$A$5:$I$104,8,FALSE),""))</f>
      </c>
      <c r="G418" s="14">
        <f>IF(OR(E418="",F418=""),"",ROUND(E418*F418,2))</f>
      </c>
      <c r="H418" s="6"/>
      <c r="I418" s="6"/>
    </row>
    <row r="419" spans="1:9" x14ac:dyDescent="0.25">
      <c r="A419" s="12"/>
      <c r="B419" s="6"/>
      <c r="C419" s="6"/>
      <c r="D419" s="6"/>
      <c r="E419" s="13"/>
      <c r="F419" s="10">
        <f>IF(B419="","",IFERROR(VLOOKUP(B419,'Clients'!$A$5:$I$104,8,FALSE),""))</f>
      </c>
      <c r="G419" s="14">
        <f>IF(OR(E419="",F419=""),"",ROUND(E419*F419,2))</f>
      </c>
      <c r="H419" s="6"/>
      <c r="I419" s="6"/>
    </row>
    <row r="420" spans="1:9" x14ac:dyDescent="0.25">
      <c r="A420" s="12"/>
      <c r="B420" s="6"/>
      <c r="C420" s="6"/>
      <c r="D420" s="6"/>
      <c r="E420" s="13"/>
      <c r="F420" s="10">
        <f>IF(B420="","",IFERROR(VLOOKUP(B420,'Clients'!$A$5:$I$104,8,FALSE),""))</f>
      </c>
      <c r="G420" s="14">
        <f>IF(OR(E420="",F420=""),"",ROUND(E420*F420,2))</f>
      </c>
      <c r="H420" s="6"/>
      <c r="I420" s="6"/>
    </row>
    <row r="421" spans="1:9" x14ac:dyDescent="0.25">
      <c r="A421" s="12"/>
      <c r="B421" s="6"/>
      <c r="C421" s="6"/>
      <c r="D421" s="6"/>
      <c r="E421" s="13"/>
      <c r="F421" s="10">
        <f>IF(B421="","",IFERROR(VLOOKUP(B421,'Clients'!$A$5:$I$104,8,FALSE),""))</f>
      </c>
      <c r="G421" s="14">
        <f>IF(OR(E421="",F421=""),"",ROUND(E421*F421,2))</f>
      </c>
      <c r="H421" s="6"/>
      <c r="I421" s="6"/>
    </row>
    <row r="422" spans="1:9" x14ac:dyDescent="0.25">
      <c r="A422" s="12"/>
      <c r="B422" s="6"/>
      <c r="C422" s="6"/>
      <c r="D422" s="6"/>
      <c r="E422" s="13"/>
      <c r="F422" s="10">
        <f>IF(B422="","",IFERROR(VLOOKUP(B422,'Clients'!$A$5:$I$104,8,FALSE),""))</f>
      </c>
      <c r="G422" s="14">
        <f>IF(OR(E422="",F422=""),"",ROUND(E422*F422,2))</f>
      </c>
      <c r="H422" s="6"/>
      <c r="I422" s="6"/>
    </row>
    <row r="423" spans="1:9" x14ac:dyDescent="0.25">
      <c r="A423" s="12"/>
      <c r="B423" s="6"/>
      <c r="C423" s="6"/>
      <c r="D423" s="6"/>
      <c r="E423" s="13"/>
      <c r="F423" s="10">
        <f>IF(B423="","",IFERROR(VLOOKUP(B423,'Clients'!$A$5:$I$104,8,FALSE),""))</f>
      </c>
      <c r="G423" s="14">
        <f>IF(OR(E423="",F423=""),"",ROUND(E423*F423,2))</f>
      </c>
      <c r="H423" s="6"/>
      <c r="I423" s="6"/>
    </row>
    <row r="424" spans="1:9" x14ac:dyDescent="0.25">
      <c r="A424" s="12"/>
      <c r="B424" s="6"/>
      <c r="C424" s="6"/>
      <c r="D424" s="6"/>
      <c r="E424" s="13"/>
      <c r="F424" s="10">
        <f>IF(B424="","",IFERROR(VLOOKUP(B424,'Clients'!$A$5:$I$104,8,FALSE),""))</f>
      </c>
      <c r="G424" s="14">
        <f>IF(OR(E424="",F424=""),"",ROUND(E424*F424,2))</f>
      </c>
      <c r="H424" s="6"/>
      <c r="I424" s="6"/>
    </row>
    <row r="425" spans="1:9" x14ac:dyDescent="0.25">
      <c r="A425" s="12"/>
      <c r="B425" s="6"/>
      <c r="C425" s="6"/>
      <c r="D425" s="6"/>
      <c r="E425" s="13"/>
      <c r="F425" s="10">
        <f>IF(B425="","",IFERROR(VLOOKUP(B425,'Clients'!$A$5:$I$104,8,FALSE),""))</f>
      </c>
      <c r="G425" s="14">
        <f>IF(OR(E425="",F425=""),"",ROUND(E425*F425,2))</f>
      </c>
      <c r="H425" s="6"/>
      <c r="I425" s="6"/>
    </row>
    <row r="426" spans="1:9" x14ac:dyDescent="0.25">
      <c r="A426" s="12"/>
      <c r="B426" s="6"/>
      <c r="C426" s="6"/>
      <c r="D426" s="6"/>
      <c r="E426" s="13"/>
      <c r="F426" s="10">
        <f>IF(B426="","",IFERROR(VLOOKUP(B426,'Clients'!$A$5:$I$104,8,FALSE),""))</f>
      </c>
      <c r="G426" s="14">
        <f>IF(OR(E426="",F426=""),"",ROUND(E426*F426,2))</f>
      </c>
      <c r="H426" s="6"/>
      <c r="I426" s="6"/>
    </row>
    <row r="427" spans="1:9" x14ac:dyDescent="0.25">
      <c r="A427" s="12"/>
      <c r="B427" s="6"/>
      <c r="C427" s="6"/>
      <c r="D427" s="6"/>
      <c r="E427" s="13"/>
      <c r="F427" s="10">
        <f>IF(B427="","",IFERROR(VLOOKUP(B427,'Clients'!$A$5:$I$104,8,FALSE),""))</f>
      </c>
      <c r="G427" s="14">
        <f>IF(OR(E427="",F427=""),"",ROUND(E427*F427,2))</f>
      </c>
      <c r="H427" s="6"/>
      <c r="I427" s="6"/>
    </row>
    <row r="428" spans="1:9" x14ac:dyDescent="0.25">
      <c r="A428" s="12"/>
      <c r="B428" s="6"/>
      <c r="C428" s="6"/>
      <c r="D428" s="6"/>
      <c r="E428" s="13"/>
      <c r="F428" s="10">
        <f>IF(B428="","",IFERROR(VLOOKUP(B428,'Clients'!$A$5:$I$104,8,FALSE),""))</f>
      </c>
      <c r="G428" s="14">
        <f>IF(OR(E428="",F428=""),"",ROUND(E428*F428,2))</f>
      </c>
      <c r="H428" s="6"/>
      <c r="I428" s="6"/>
    </row>
    <row r="429" spans="1:9" x14ac:dyDescent="0.25">
      <c r="A429" s="12"/>
      <c r="B429" s="6"/>
      <c r="C429" s="6"/>
      <c r="D429" s="6"/>
      <c r="E429" s="13"/>
      <c r="F429" s="10">
        <f>IF(B429="","",IFERROR(VLOOKUP(B429,'Clients'!$A$5:$I$104,8,FALSE),""))</f>
      </c>
      <c r="G429" s="14">
        <f>IF(OR(E429="",F429=""),"",ROUND(E429*F429,2))</f>
      </c>
      <c r="H429" s="6"/>
      <c r="I429" s="6"/>
    </row>
    <row r="430" spans="1:9" x14ac:dyDescent="0.25">
      <c r="A430" s="12"/>
      <c r="B430" s="6"/>
      <c r="C430" s="6"/>
      <c r="D430" s="6"/>
      <c r="E430" s="13"/>
      <c r="F430" s="10">
        <f>IF(B430="","",IFERROR(VLOOKUP(B430,'Clients'!$A$5:$I$104,8,FALSE),""))</f>
      </c>
      <c r="G430" s="14">
        <f>IF(OR(E430="",F430=""),"",ROUND(E430*F430,2))</f>
      </c>
      <c r="H430" s="6"/>
      <c r="I430" s="6"/>
    </row>
    <row r="431" spans="1:9" x14ac:dyDescent="0.25">
      <c r="A431" s="12"/>
      <c r="B431" s="6"/>
      <c r="C431" s="6"/>
      <c r="D431" s="6"/>
      <c r="E431" s="13"/>
      <c r="F431" s="10">
        <f>IF(B431="","",IFERROR(VLOOKUP(B431,'Clients'!$A$5:$I$104,8,FALSE),""))</f>
      </c>
      <c r="G431" s="14">
        <f>IF(OR(E431="",F431=""),"",ROUND(E431*F431,2))</f>
      </c>
      <c r="H431" s="6"/>
      <c r="I431" s="6"/>
    </row>
    <row r="432" spans="1:9" x14ac:dyDescent="0.25">
      <c r="A432" s="12"/>
      <c r="B432" s="6"/>
      <c r="C432" s="6"/>
      <c r="D432" s="6"/>
      <c r="E432" s="13"/>
      <c r="F432" s="10">
        <f>IF(B432="","",IFERROR(VLOOKUP(B432,'Clients'!$A$5:$I$104,8,FALSE),""))</f>
      </c>
      <c r="G432" s="14">
        <f>IF(OR(E432="",F432=""),"",ROUND(E432*F432,2))</f>
      </c>
      <c r="H432" s="6"/>
      <c r="I432" s="6"/>
    </row>
    <row r="433" spans="1:9" x14ac:dyDescent="0.25">
      <c r="A433" s="12"/>
      <c r="B433" s="6"/>
      <c r="C433" s="6"/>
      <c r="D433" s="6"/>
      <c r="E433" s="13"/>
      <c r="F433" s="10">
        <f>IF(B433="","",IFERROR(VLOOKUP(B433,'Clients'!$A$5:$I$104,8,FALSE),""))</f>
      </c>
      <c r="G433" s="14">
        <f>IF(OR(E433="",F433=""),"",ROUND(E433*F433,2))</f>
      </c>
      <c r="H433" s="6"/>
      <c r="I433" s="6"/>
    </row>
    <row r="434" spans="1:9" x14ac:dyDescent="0.25">
      <c r="A434" s="12"/>
      <c r="B434" s="6"/>
      <c r="C434" s="6"/>
      <c r="D434" s="6"/>
      <c r="E434" s="13"/>
      <c r="F434" s="10">
        <f>IF(B434="","",IFERROR(VLOOKUP(B434,'Clients'!$A$5:$I$104,8,FALSE),""))</f>
      </c>
      <c r="G434" s="14">
        <f>IF(OR(E434="",F434=""),"",ROUND(E434*F434,2))</f>
      </c>
      <c r="H434" s="6"/>
      <c r="I434" s="6"/>
    </row>
    <row r="435" spans="1:9" x14ac:dyDescent="0.25">
      <c r="A435" s="12"/>
      <c r="B435" s="6"/>
      <c r="C435" s="6"/>
      <c r="D435" s="6"/>
      <c r="E435" s="13"/>
      <c r="F435" s="10">
        <f>IF(B435="","",IFERROR(VLOOKUP(B435,'Clients'!$A$5:$I$104,8,FALSE),""))</f>
      </c>
      <c r="G435" s="14">
        <f>IF(OR(E435="",F435=""),"",ROUND(E435*F435,2))</f>
      </c>
      <c r="H435" s="6"/>
      <c r="I435" s="6"/>
    </row>
    <row r="436" spans="1:9" x14ac:dyDescent="0.25">
      <c r="A436" s="12"/>
      <c r="B436" s="6"/>
      <c r="C436" s="6"/>
      <c r="D436" s="6"/>
      <c r="E436" s="13"/>
      <c r="F436" s="10">
        <f>IF(B436="","",IFERROR(VLOOKUP(B436,'Clients'!$A$5:$I$104,8,FALSE),""))</f>
      </c>
      <c r="G436" s="14">
        <f>IF(OR(E436="",F436=""),"",ROUND(E436*F436,2))</f>
      </c>
      <c r="H436" s="6"/>
      <c r="I436" s="6"/>
    </row>
    <row r="437" spans="1:9" x14ac:dyDescent="0.25">
      <c r="A437" s="12"/>
      <c r="B437" s="6"/>
      <c r="C437" s="6"/>
      <c r="D437" s="6"/>
      <c r="E437" s="13"/>
      <c r="F437" s="10">
        <f>IF(B437="","",IFERROR(VLOOKUP(B437,'Clients'!$A$5:$I$104,8,FALSE),""))</f>
      </c>
      <c r="G437" s="14">
        <f>IF(OR(E437="",F437=""),"",ROUND(E437*F437,2))</f>
      </c>
      <c r="H437" s="6"/>
      <c r="I437" s="6"/>
    </row>
    <row r="438" spans="1:9" x14ac:dyDescent="0.25">
      <c r="A438" s="12"/>
      <c r="B438" s="6"/>
      <c r="C438" s="6"/>
      <c r="D438" s="6"/>
      <c r="E438" s="13"/>
      <c r="F438" s="10">
        <f>IF(B438="","",IFERROR(VLOOKUP(B438,'Clients'!$A$5:$I$104,8,FALSE),""))</f>
      </c>
      <c r="G438" s="14">
        <f>IF(OR(E438="",F438=""),"",ROUND(E438*F438,2))</f>
      </c>
      <c r="H438" s="6"/>
      <c r="I438" s="6"/>
    </row>
    <row r="439" spans="1:9" x14ac:dyDescent="0.25">
      <c r="A439" s="12"/>
      <c r="B439" s="6"/>
      <c r="C439" s="6"/>
      <c r="D439" s="6"/>
      <c r="E439" s="13"/>
      <c r="F439" s="10">
        <f>IF(B439="","",IFERROR(VLOOKUP(B439,'Clients'!$A$5:$I$104,8,FALSE),""))</f>
      </c>
      <c r="G439" s="14">
        <f>IF(OR(E439="",F439=""),"",ROUND(E439*F439,2))</f>
      </c>
      <c r="H439" s="6"/>
      <c r="I439" s="6"/>
    </row>
    <row r="440" spans="1:9" x14ac:dyDescent="0.25">
      <c r="A440" s="12"/>
      <c r="B440" s="6"/>
      <c r="C440" s="6"/>
      <c r="D440" s="6"/>
      <c r="E440" s="13"/>
      <c r="F440" s="10">
        <f>IF(B440="","",IFERROR(VLOOKUP(B440,'Clients'!$A$5:$I$104,8,FALSE),""))</f>
      </c>
      <c r="G440" s="14">
        <f>IF(OR(E440="",F440=""),"",ROUND(E440*F440,2))</f>
      </c>
      <c r="H440" s="6"/>
      <c r="I440" s="6"/>
    </row>
    <row r="441" spans="1:9" x14ac:dyDescent="0.25">
      <c r="A441" s="12"/>
      <c r="B441" s="6"/>
      <c r="C441" s="6"/>
      <c r="D441" s="6"/>
      <c r="E441" s="13"/>
      <c r="F441" s="10">
        <f>IF(B441="","",IFERROR(VLOOKUP(B441,'Clients'!$A$5:$I$104,8,FALSE),""))</f>
      </c>
      <c r="G441" s="14">
        <f>IF(OR(E441="",F441=""),"",ROUND(E441*F441,2))</f>
      </c>
      <c r="H441" s="6"/>
      <c r="I441" s="6"/>
    </row>
    <row r="442" spans="1:9" x14ac:dyDescent="0.25">
      <c r="A442" s="12"/>
      <c r="B442" s="6"/>
      <c r="C442" s="6"/>
      <c r="D442" s="6"/>
      <c r="E442" s="13"/>
      <c r="F442" s="10">
        <f>IF(B442="","",IFERROR(VLOOKUP(B442,'Clients'!$A$5:$I$104,8,FALSE),""))</f>
      </c>
      <c r="G442" s="14">
        <f>IF(OR(E442="",F442=""),"",ROUND(E442*F442,2))</f>
      </c>
      <c r="H442" s="6"/>
      <c r="I442" s="6"/>
    </row>
    <row r="443" spans="1:9" x14ac:dyDescent="0.25">
      <c r="A443" s="12"/>
      <c r="B443" s="6"/>
      <c r="C443" s="6"/>
      <c r="D443" s="6"/>
      <c r="E443" s="13"/>
      <c r="F443" s="10">
        <f>IF(B443="","",IFERROR(VLOOKUP(B443,'Clients'!$A$5:$I$104,8,FALSE),""))</f>
      </c>
      <c r="G443" s="14">
        <f>IF(OR(E443="",F443=""),"",ROUND(E443*F443,2))</f>
      </c>
      <c r="H443" s="6"/>
      <c r="I443" s="6"/>
    </row>
    <row r="444" spans="1:9" x14ac:dyDescent="0.25">
      <c r="A444" s="12"/>
      <c r="B444" s="6"/>
      <c r="C444" s="6"/>
      <c r="D444" s="6"/>
      <c r="E444" s="13"/>
      <c r="F444" s="10">
        <f>IF(B444="","",IFERROR(VLOOKUP(B444,'Clients'!$A$5:$I$104,8,FALSE),""))</f>
      </c>
      <c r="G444" s="14">
        <f>IF(OR(E444="",F444=""),"",ROUND(E444*F444,2))</f>
      </c>
      <c r="H444" s="6"/>
      <c r="I444" s="6"/>
    </row>
    <row r="445" spans="1:9" x14ac:dyDescent="0.25">
      <c r="A445" s="12"/>
      <c r="B445" s="6"/>
      <c r="C445" s="6"/>
      <c r="D445" s="6"/>
      <c r="E445" s="13"/>
      <c r="F445" s="10">
        <f>IF(B445="","",IFERROR(VLOOKUP(B445,'Clients'!$A$5:$I$104,8,FALSE),""))</f>
      </c>
      <c r="G445" s="14">
        <f>IF(OR(E445="",F445=""),"",ROUND(E445*F445,2))</f>
      </c>
      <c r="H445" s="6"/>
      <c r="I445" s="6"/>
    </row>
    <row r="446" spans="1:9" x14ac:dyDescent="0.25">
      <c r="A446" s="12"/>
      <c r="B446" s="6"/>
      <c r="C446" s="6"/>
      <c r="D446" s="6"/>
      <c r="E446" s="13"/>
      <c r="F446" s="10">
        <f>IF(B446="","",IFERROR(VLOOKUP(B446,'Clients'!$A$5:$I$104,8,FALSE),""))</f>
      </c>
      <c r="G446" s="14">
        <f>IF(OR(E446="",F446=""),"",ROUND(E446*F446,2))</f>
      </c>
      <c r="H446" s="6"/>
      <c r="I446" s="6"/>
    </row>
    <row r="447" spans="1:9" x14ac:dyDescent="0.25">
      <c r="A447" s="12"/>
      <c r="B447" s="6"/>
      <c r="C447" s="6"/>
      <c r="D447" s="6"/>
      <c r="E447" s="13"/>
      <c r="F447" s="10">
        <f>IF(B447="","",IFERROR(VLOOKUP(B447,'Clients'!$A$5:$I$104,8,FALSE),""))</f>
      </c>
      <c r="G447" s="14">
        <f>IF(OR(E447="",F447=""),"",ROUND(E447*F447,2))</f>
      </c>
      <c r="H447" s="6"/>
      <c r="I447" s="6"/>
    </row>
    <row r="448" spans="1:9" x14ac:dyDescent="0.25">
      <c r="A448" s="12"/>
      <c r="B448" s="6"/>
      <c r="C448" s="6"/>
      <c r="D448" s="6"/>
      <c r="E448" s="13"/>
      <c r="F448" s="10">
        <f>IF(B448="","",IFERROR(VLOOKUP(B448,'Clients'!$A$5:$I$104,8,FALSE),""))</f>
      </c>
      <c r="G448" s="14">
        <f>IF(OR(E448="",F448=""),"",ROUND(E448*F448,2))</f>
      </c>
      <c r="H448" s="6"/>
      <c r="I448" s="6"/>
    </row>
    <row r="449" spans="1:9" x14ac:dyDescent="0.25">
      <c r="A449" s="12"/>
      <c r="B449" s="6"/>
      <c r="C449" s="6"/>
      <c r="D449" s="6"/>
      <c r="E449" s="13"/>
      <c r="F449" s="10">
        <f>IF(B449="","",IFERROR(VLOOKUP(B449,'Clients'!$A$5:$I$104,8,FALSE),""))</f>
      </c>
      <c r="G449" s="14">
        <f>IF(OR(E449="",F449=""),"",ROUND(E449*F449,2))</f>
      </c>
      <c r="H449" s="6"/>
      <c r="I449" s="6"/>
    </row>
    <row r="450" spans="1:9" x14ac:dyDescent="0.25">
      <c r="A450" s="12"/>
      <c r="B450" s="6"/>
      <c r="C450" s="6"/>
      <c r="D450" s="6"/>
      <c r="E450" s="13"/>
      <c r="F450" s="10">
        <f>IF(B450="","",IFERROR(VLOOKUP(B450,'Clients'!$A$5:$I$104,8,FALSE),""))</f>
      </c>
      <c r="G450" s="14">
        <f>IF(OR(E450="",F450=""),"",ROUND(E450*F450,2))</f>
      </c>
      <c r="H450" s="6"/>
      <c r="I450" s="6"/>
    </row>
    <row r="451" spans="1:9" x14ac:dyDescent="0.25">
      <c r="A451" s="12"/>
      <c r="B451" s="6"/>
      <c r="C451" s="6"/>
      <c r="D451" s="6"/>
      <c r="E451" s="13"/>
      <c r="F451" s="10">
        <f>IF(B451="","",IFERROR(VLOOKUP(B451,'Clients'!$A$5:$I$104,8,FALSE),""))</f>
      </c>
      <c r="G451" s="14">
        <f>IF(OR(E451="",F451=""),"",ROUND(E451*F451,2))</f>
      </c>
      <c r="H451" s="6"/>
      <c r="I451" s="6"/>
    </row>
    <row r="452" spans="1:9" x14ac:dyDescent="0.25">
      <c r="A452" s="12"/>
      <c r="B452" s="6"/>
      <c r="C452" s="6"/>
      <c r="D452" s="6"/>
      <c r="E452" s="13"/>
      <c r="F452" s="10">
        <f>IF(B452="","",IFERROR(VLOOKUP(B452,'Clients'!$A$5:$I$104,8,FALSE),""))</f>
      </c>
      <c r="G452" s="14">
        <f>IF(OR(E452="",F452=""),"",ROUND(E452*F452,2))</f>
      </c>
      <c r="H452" s="6"/>
      <c r="I452" s="6"/>
    </row>
    <row r="453" spans="1:9" x14ac:dyDescent="0.25">
      <c r="A453" s="12"/>
      <c r="B453" s="6"/>
      <c r="C453" s="6"/>
      <c r="D453" s="6"/>
      <c r="E453" s="13"/>
      <c r="F453" s="10">
        <f>IF(B453="","",IFERROR(VLOOKUP(B453,'Clients'!$A$5:$I$104,8,FALSE),""))</f>
      </c>
      <c r="G453" s="14">
        <f>IF(OR(E453="",F453=""),"",ROUND(E453*F453,2))</f>
      </c>
      <c r="H453" s="6"/>
      <c r="I453" s="6"/>
    </row>
    <row r="454" spans="1:9" x14ac:dyDescent="0.25">
      <c r="A454" s="12"/>
      <c r="B454" s="6"/>
      <c r="C454" s="6"/>
      <c r="D454" s="6"/>
      <c r="E454" s="13"/>
      <c r="F454" s="10">
        <f>IF(B454="","",IFERROR(VLOOKUP(B454,'Clients'!$A$5:$I$104,8,FALSE),""))</f>
      </c>
      <c r="G454" s="14">
        <f>IF(OR(E454="",F454=""),"",ROUND(E454*F454,2))</f>
      </c>
      <c r="H454" s="6"/>
      <c r="I454" s="6"/>
    </row>
    <row r="455" spans="1:9" x14ac:dyDescent="0.25">
      <c r="A455" s="12"/>
      <c r="B455" s="6"/>
      <c r="C455" s="6"/>
      <c r="D455" s="6"/>
      <c r="E455" s="13"/>
      <c r="F455" s="10">
        <f>IF(B455="","",IFERROR(VLOOKUP(B455,'Clients'!$A$5:$I$104,8,FALSE),""))</f>
      </c>
      <c r="G455" s="14">
        <f>IF(OR(E455="",F455=""),"",ROUND(E455*F455,2))</f>
      </c>
      <c r="H455" s="6"/>
      <c r="I455" s="6"/>
    </row>
    <row r="456" spans="1:9" x14ac:dyDescent="0.25">
      <c r="A456" s="12"/>
      <c r="B456" s="6"/>
      <c r="C456" s="6"/>
      <c r="D456" s="6"/>
      <c r="E456" s="13"/>
      <c r="F456" s="10">
        <f>IF(B456="","",IFERROR(VLOOKUP(B456,'Clients'!$A$5:$I$104,8,FALSE),""))</f>
      </c>
      <c r="G456" s="14">
        <f>IF(OR(E456="",F456=""),"",ROUND(E456*F456,2))</f>
      </c>
      <c r="H456" s="6"/>
      <c r="I456" s="6"/>
    </row>
    <row r="457" spans="1:9" x14ac:dyDescent="0.25">
      <c r="A457" s="12"/>
      <c r="B457" s="6"/>
      <c r="C457" s="6"/>
      <c r="D457" s="6"/>
      <c r="E457" s="13"/>
      <c r="F457" s="10">
        <f>IF(B457="","",IFERROR(VLOOKUP(B457,'Clients'!$A$5:$I$104,8,FALSE),""))</f>
      </c>
      <c r="G457" s="14">
        <f>IF(OR(E457="",F457=""),"",ROUND(E457*F457,2))</f>
      </c>
      <c r="H457" s="6"/>
      <c r="I457" s="6"/>
    </row>
    <row r="458" spans="1:9" x14ac:dyDescent="0.25">
      <c r="A458" s="12"/>
      <c r="B458" s="6"/>
      <c r="C458" s="6"/>
      <c r="D458" s="6"/>
      <c r="E458" s="13"/>
      <c r="F458" s="10">
        <f>IF(B458="","",IFERROR(VLOOKUP(B458,'Clients'!$A$5:$I$104,8,FALSE),""))</f>
      </c>
      <c r="G458" s="14">
        <f>IF(OR(E458="",F458=""),"",ROUND(E458*F458,2))</f>
      </c>
      <c r="H458" s="6"/>
      <c r="I458" s="6"/>
    </row>
    <row r="459" spans="1:9" x14ac:dyDescent="0.25">
      <c r="A459" s="12"/>
      <c r="B459" s="6"/>
      <c r="C459" s="6"/>
      <c r="D459" s="6"/>
      <c r="E459" s="13"/>
      <c r="F459" s="10">
        <f>IF(B459="","",IFERROR(VLOOKUP(B459,'Clients'!$A$5:$I$104,8,FALSE),""))</f>
      </c>
      <c r="G459" s="14">
        <f>IF(OR(E459="",F459=""),"",ROUND(E459*F459,2))</f>
      </c>
      <c r="H459" s="6"/>
      <c r="I459" s="6"/>
    </row>
    <row r="460" spans="1:9" x14ac:dyDescent="0.25">
      <c r="A460" s="12"/>
      <c r="B460" s="6"/>
      <c r="C460" s="6"/>
      <c r="D460" s="6"/>
      <c r="E460" s="13"/>
      <c r="F460" s="10">
        <f>IF(B460="","",IFERROR(VLOOKUP(B460,'Clients'!$A$5:$I$104,8,FALSE),""))</f>
      </c>
      <c r="G460" s="14">
        <f>IF(OR(E460="",F460=""),"",ROUND(E460*F460,2))</f>
      </c>
      <c r="H460" s="6"/>
      <c r="I460" s="6"/>
    </row>
    <row r="461" spans="1:9" x14ac:dyDescent="0.25">
      <c r="A461" s="12"/>
      <c r="B461" s="6"/>
      <c r="C461" s="6"/>
      <c r="D461" s="6"/>
      <c r="E461" s="13"/>
      <c r="F461" s="10">
        <f>IF(B461="","",IFERROR(VLOOKUP(B461,'Clients'!$A$5:$I$104,8,FALSE),""))</f>
      </c>
      <c r="G461" s="14">
        <f>IF(OR(E461="",F461=""),"",ROUND(E461*F461,2))</f>
      </c>
      <c r="H461" s="6"/>
      <c r="I461" s="6"/>
    </row>
    <row r="462" spans="1:9" x14ac:dyDescent="0.25">
      <c r="A462" s="12"/>
      <c r="B462" s="6"/>
      <c r="C462" s="6"/>
      <c r="D462" s="6"/>
      <c r="E462" s="13"/>
      <c r="F462" s="10">
        <f>IF(B462="","",IFERROR(VLOOKUP(B462,'Clients'!$A$5:$I$104,8,FALSE),""))</f>
      </c>
      <c r="G462" s="14">
        <f>IF(OR(E462="",F462=""),"",ROUND(E462*F462,2))</f>
      </c>
      <c r="H462" s="6"/>
      <c r="I462" s="6"/>
    </row>
    <row r="463" spans="1:9" x14ac:dyDescent="0.25">
      <c r="A463" s="12"/>
      <c r="B463" s="6"/>
      <c r="C463" s="6"/>
      <c r="D463" s="6"/>
      <c r="E463" s="13"/>
      <c r="F463" s="10">
        <f>IF(B463="","",IFERROR(VLOOKUP(B463,'Clients'!$A$5:$I$104,8,FALSE),""))</f>
      </c>
      <c r="G463" s="14">
        <f>IF(OR(E463="",F463=""),"",ROUND(E463*F463,2))</f>
      </c>
      <c r="H463" s="6"/>
      <c r="I463" s="6"/>
    </row>
    <row r="464" spans="1:9" x14ac:dyDescent="0.25">
      <c r="A464" s="12"/>
      <c r="B464" s="6"/>
      <c r="C464" s="6"/>
      <c r="D464" s="6"/>
      <c r="E464" s="13"/>
      <c r="F464" s="10">
        <f>IF(B464="","",IFERROR(VLOOKUP(B464,'Clients'!$A$5:$I$104,8,FALSE),""))</f>
      </c>
      <c r="G464" s="14">
        <f>IF(OR(E464="",F464=""),"",ROUND(E464*F464,2))</f>
      </c>
      <c r="H464" s="6"/>
      <c r="I464" s="6"/>
    </row>
    <row r="465" spans="1:9" x14ac:dyDescent="0.25">
      <c r="A465" s="12"/>
      <c r="B465" s="6"/>
      <c r="C465" s="6"/>
      <c r="D465" s="6"/>
      <c r="E465" s="13"/>
      <c r="F465" s="10">
        <f>IF(B465="","",IFERROR(VLOOKUP(B465,'Clients'!$A$5:$I$104,8,FALSE),""))</f>
      </c>
      <c r="G465" s="14">
        <f>IF(OR(E465="",F465=""),"",ROUND(E465*F465,2))</f>
      </c>
      <c r="H465" s="6"/>
      <c r="I465" s="6"/>
    </row>
    <row r="466" spans="1:9" x14ac:dyDescent="0.25">
      <c r="A466" s="12"/>
      <c r="B466" s="6"/>
      <c r="C466" s="6"/>
      <c r="D466" s="6"/>
      <c r="E466" s="13"/>
      <c r="F466" s="10">
        <f>IF(B466="","",IFERROR(VLOOKUP(B466,'Clients'!$A$5:$I$104,8,FALSE),""))</f>
      </c>
      <c r="G466" s="14">
        <f>IF(OR(E466="",F466=""),"",ROUND(E466*F466,2))</f>
      </c>
      <c r="H466" s="6"/>
      <c r="I466" s="6"/>
    </row>
    <row r="467" spans="1:9" x14ac:dyDescent="0.25">
      <c r="A467" s="12"/>
      <c r="B467" s="6"/>
      <c r="C467" s="6"/>
      <c r="D467" s="6"/>
      <c r="E467" s="13"/>
      <c r="F467" s="10">
        <f>IF(B467="","",IFERROR(VLOOKUP(B467,'Clients'!$A$5:$I$104,8,FALSE),""))</f>
      </c>
      <c r="G467" s="14">
        <f>IF(OR(E467="",F467=""),"",ROUND(E467*F467,2))</f>
      </c>
      <c r="H467" s="6"/>
      <c r="I467" s="6"/>
    </row>
    <row r="468" spans="1:9" x14ac:dyDescent="0.25">
      <c r="A468" s="12"/>
      <c r="B468" s="6"/>
      <c r="C468" s="6"/>
      <c r="D468" s="6"/>
      <c r="E468" s="13"/>
      <c r="F468" s="10">
        <f>IF(B468="","",IFERROR(VLOOKUP(B468,'Clients'!$A$5:$I$104,8,FALSE),""))</f>
      </c>
      <c r="G468" s="14">
        <f>IF(OR(E468="",F468=""),"",ROUND(E468*F468,2))</f>
      </c>
      <c r="H468" s="6"/>
      <c r="I468" s="6"/>
    </row>
    <row r="469" spans="1:9" x14ac:dyDescent="0.25">
      <c r="A469" s="12"/>
      <c r="B469" s="6"/>
      <c r="C469" s="6"/>
      <c r="D469" s="6"/>
      <c r="E469" s="13"/>
      <c r="F469" s="10">
        <f>IF(B469="","",IFERROR(VLOOKUP(B469,'Clients'!$A$5:$I$104,8,FALSE),""))</f>
      </c>
      <c r="G469" s="14">
        <f>IF(OR(E469="",F469=""),"",ROUND(E469*F469,2))</f>
      </c>
      <c r="H469" s="6"/>
      <c r="I469" s="6"/>
    </row>
    <row r="470" spans="1:9" x14ac:dyDescent="0.25">
      <c r="A470" s="12"/>
      <c r="B470" s="6"/>
      <c r="C470" s="6"/>
      <c r="D470" s="6"/>
      <c r="E470" s="13"/>
      <c r="F470" s="10">
        <f>IF(B470="","",IFERROR(VLOOKUP(B470,'Clients'!$A$5:$I$104,8,FALSE),""))</f>
      </c>
      <c r="G470" s="14">
        <f>IF(OR(E470="",F470=""),"",ROUND(E470*F470,2))</f>
      </c>
      <c r="H470" s="6"/>
      <c r="I470" s="6"/>
    </row>
    <row r="471" spans="1:9" x14ac:dyDescent="0.25">
      <c r="A471" s="12"/>
      <c r="B471" s="6"/>
      <c r="C471" s="6"/>
      <c r="D471" s="6"/>
      <c r="E471" s="13"/>
      <c r="F471" s="10">
        <f>IF(B471="","",IFERROR(VLOOKUP(B471,'Clients'!$A$5:$I$104,8,FALSE),""))</f>
      </c>
      <c r="G471" s="14">
        <f>IF(OR(E471="",F471=""),"",ROUND(E471*F471,2))</f>
      </c>
      <c r="H471" s="6"/>
      <c r="I471" s="6"/>
    </row>
    <row r="472" spans="1:9" x14ac:dyDescent="0.25">
      <c r="A472" s="12"/>
      <c r="B472" s="6"/>
      <c r="C472" s="6"/>
      <c r="D472" s="6"/>
      <c r="E472" s="13"/>
      <c r="F472" s="10">
        <f>IF(B472="","",IFERROR(VLOOKUP(B472,'Clients'!$A$5:$I$104,8,FALSE),""))</f>
      </c>
      <c r="G472" s="14">
        <f>IF(OR(E472="",F472=""),"",ROUND(E472*F472,2))</f>
      </c>
      <c r="H472" s="6"/>
      <c r="I472" s="6"/>
    </row>
    <row r="473" spans="1:9" x14ac:dyDescent="0.25">
      <c r="A473" s="12"/>
      <c r="B473" s="6"/>
      <c r="C473" s="6"/>
      <c r="D473" s="6"/>
      <c r="E473" s="13"/>
      <c r="F473" s="10">
        <f>IF(B473="","",IFERROR(VLOOKUP(B473,'Clients'!$A$5:$I$104,8,FALSE),""))</f>
      </c>
      <c r="G473" s="14">
        <f>IF(OR(E473="",F473=""),"",ROUND(E473*F473,2))</f>
      </c>
      <c r="H473" s="6"/>
      <c r="I473" s="6"/>
    </row>
    <row r="474" spans="1:9" x14ac:dyDescent="0.25">
      <c r="A474" s="12"/>
      <c r="B474" s="6"/>
      <c r="C474" s="6"/>
      <c r="D474" s="6"/>
      <c r="E474" s="13"/>
      <c r="F474" s="10">
        <f>IF(B474="","",IFERROR(VLOOKUP(B474,'Clients'!$A$5:$I$104,8,FALSE),""))</f>
      </c>
      <c r="G474" s="14">
        <f>IF(OR(E474="",F474=""),"",ROUND(E474*F474,2))</f>
      </c>
      <c r="H474" s="6"/>
      <c r="I474" s="6"/>
    </row>
    <row r="475" spans="1:9" x14ac:dyDescent="0.25">
      <c r="A475" s="12"/>
      <c r="B475" s="6"/>
      <c r="C475" s="6"/>
      <c r="D475" s="6"/>
      <c r="E475" s="13"/>
      <c r="F475" s="10">
        <f>IF(B475="","",IFERROR(VLOOKUP(B475,'Clients'!$A$5:$I$104,8,FALSE),""))</f>
      </c>
      <c r="G475" s="14">
        <f>IF(OR(E475="",F475=""),"",ROUND(E475*F475,2))</f>
      </c>
      <c r="H475" s="6"/>
      <c r="I475" s="6"/>
    </row>
    <row r="476" spans="1:9" x14ac:dyDescent="0.25">
      <c r="A476" s="12"/>
      <c r="B476" s="6"/>
      <c r="C476" s="6"/>
      <c r="D476" s="6"/>
      <c r="E476" s="13"/>
      <c r="F476" s="10">
        <f>IF(B476="","",IFERROR(VLOOKUP(B476,'Clients'!$A$5:$I$104,8,FALSE),""))</f>
      </c>
      <c r="G476" s="14">
        <f>IF(OR(E476="",F476=""),"",ROUND(E476*F476,2))</f>
      </c>
      <c r="H476" s="6"/>
      <c r="I476" s="6"/>
    </row>
    <row r="477" spans="1:9" x14ac:dyDescent="0.25">
      <c r="A477" s="12"/>
      <c r="B477" s="6"/>
      <c r="C477" s="6"/>
      <c r="D477" s="6"/>
      <c r="E477" s="13"/>
      <c r="F477" s="10">
        <f>IF(B477="","",IFERROR(VLOOKUP(B477,'Clients'!$A$5:$I$104,8,FALSE),""))</f>
      </c>
      <c r="G477" s="14">
        <f>IF(OR(E477="",F477=""),"",ROUND(E477*F477,2))</f>
      </c>
      <c r="H477" s="6"/>
      <c r="I477" s="6"/>
    </row>
    <row r="478" spans="1:9" x14ac:dyDescent="0.25">
      <c r="A478" s="12"/>
      <c r="B478" s="6"/>
      <c r="C478" s="6"/>
      <c r="D478" s="6"/>
      <c r="E478" s="13"/>
      <c r="F478" s="10">
        <f>IF(B478="","",IFERROR(VLOOKUP(B478,'Clients'!$A$5:$I$104,8,FALSE),""))</f>
      </c>
      <c r="G478" s="14">
        <f>IF(OR(E478="",F478=""),"",ROUND(E478*F478,2))</f>
      </c>
      <c r="H478" s="6"/>
      <c r="I478" s="6"/>
    </row>
    <row r="479" spans="1:9" x14ac:dyDescent="0.25">
      <c r="A479" s="12"/>
      <c r="B479" s="6"/>
      <c r="C479" s="6"/>
      <c r="D479" s="6"/>
      <c r="E479" s="13"/>
      <c r="F479" s="10">
        <f>IF(B479="","",IFERROR(VLOOKUP(B479,'Clients'!$A$5:$I$104,8,FALSE),""))</f>
      </c>
      <c r="G479" s="14">
        <f>IF(OR(E479="",F479=""),"",ROUND(E479*F479,2))</f>
      </c>
      <c r="H479" s="6"/>
      <c r="I479" s="6"/>
    </row>
    <row r="480" spans="1:9" x14ac:dyDescent="0.25">
      <c r="A480" s="12"/>
      <c r="B480" s="6"/>
      <c r="C480" s="6"/>
      <c r="D480" s="6"/>
      <c r="E480" s="13"/>
      <c r="F480" s="10">
        <f>IF(B480="","",IFERROR(VLOOKUP(B480,'Clients'!$A$5:$I$104,8,FALSE),""))</f>
      </c>
      <c r="G480" s="14">
        <f>IF(OR(E480="",F480=""),"",ROUND(E480*F480,2))</f>
      </c>
      <c r="H480" s="6"/>
      <c r="I480" s="6"/>
    </row>
    <row r="481" spans="1:9" x14ac:dyDescent="0.25">
      <c r="A481" s="12"/>
      <c r="B481" s="6"/>
      <c r="C481" s="6"/>
      <c r="D481" s="6"/>
      <c r="E481" s="13"/>
      <c r="F481" s="10">
        <f>IF(B481="","",IFERROR(VLOOKUP(B481,'Clients'!$A$5:$I$104,8,FALSE),""))</f>
      </c>
      <c r="G481" s="14">
        <f>IF(OR(E481="",F481=""),"",ROUND(E481*F481,2))</f>
      </c>
      <c r="H481" s="6"/>
      <c r="I481" s="6"/>
    </row>
    <row r="482" spans="1:9" x14ac:dyDescent="0.25">
      <c r="A482" s="12"/>
      <c r="B482" s="6"/>
      <c r="C482" s="6"/>
      <c r="D482" s="6"/>
      <c r="E482" s="13"/>
      <c r="F482" s="10">
        <f>IF(B482="","",IFERROR(VLOOKUP(B482,'Clients'!$A$5:$I$104,8,FALSE),""))</f>
      </c>
      <c r="G482" s="14">
        <f>IF(OR(E482="",F482=""),"",ROUND(E482*F482,2))</f>
      </c>
      <c r="H482" s="6"/>
      <c r="I482" s="6"/>
    </row>
    <row r="483" spans="1:9" x14ac:dyDescent="0.25">
      <c r="A483" s="12"/>
      <c r="B483" s="6"/>
      <c r="C483" s="6"/>
      <c r="D483" s="6"/>
      <c r="E483" s="13"/>
      <c r="F483" s="10">
        <f>IF(B483="","",IFERROR(VLOOKUP(B483,'Clients'!$A$5:$I$104,8,FALSE),""))</f>
      </c>
      <c r="G483" s="14">
        <f>IF(OR(E483="",F483=""),"",ROUND(E483*F483,2))</f>
      </c>
      <c r="H483" s="6"/>
      <c r="I483" s="6"/>
    </row>
    <row r="484" spans="1:9" x14ac:dyDescent="0.25">
      <c r="A484" s="12"/>
      <c r="B484" s="6"/>
      <c r="C484" s="6"/>
      <c r="D484" s="6"/>
      <c r="E484" s="13"/>
      <c r="F484" s="10">
        <f>IF(B484="","",IFERROR(VLOOKUP(B484,'Clients'!$A$5:$I$104,8,FALSE),""))</f>
      </c>
      <c r="G484" s="14">
        <f>IF(OR(E484="",F484=""),"",ROUND(E484*F484,2))</f>
      </c>
      <c r="H484" s="6"/>
      <c r="I484" s="6"/>
    </row>
    <row r="485" spans="1:9" x14ac:dyDescent="0.25">
      <c r="A485" s="12"/>
      <c r="B485" s="6"/>
      <c r="C485" s="6"/>
      <c r="D485" s="6"/>
      <c r="E485" s="13"/>
      <c r="F485" s="10">
        <f>IF(B485="","",IFERROR(VLOOKUP(B485,'Clients'!$A$5:$I$104,8,FALSE),""))</f>
      </c>
      <c r="G485" s="14">
        <f>IF(OR(E485="",F485=""),"",ROUND(E485*F485,2))</f>
      </c>
      <c r="H485" s="6"/>
      <c r="I485" s="6"/>
    </row>
    <row r="486" spans="1:9" x14ac:dyDescent="0.25">
      <c r="A486" s="12"/>
      <c r="B486" s="6"/>
      <c r="C486" s="6"/>
      <c r="D486" s="6"/>
      <c r="E486" s="13"/>
      <c r="F486" s="10">
        <f>IF(B486="","",IFERROR(VLOOKUP(B486,'Clients'!$A$5:$I$104,8,FALSE),""))</f>
      </c>
      <c r="G486" s="14">
        <f>IF(OR(E486="",F486=""),"",ROUND(E486*F486,2))</f>
      </c>
      <c r="H486" s="6"/>
      <c r="I486" s="6"/>
    </row>
    <row r="487" spans="1:9" x14ac:dyDescent="0.25">
      <c r="A487" s="12"/>
      <c r="B487" s="6"/>
      <c r="C487" s="6"/>
      <c r="D487" s="6"/>
      <c r="E487" s="13"/>
      <c r="F487" s="10">
        <f>IF(B487="","",IFERROR(VLOOKUP(B487,'Clients'!$A$5:$I$104,8,FALSE),""))</f>
      </c>
      <c r="G487" s="14">
        <f>IF(OR(E487="",F487=""),"",ROUND(E487*F487,2))</f>
      </c>
      <c r="H487" s="6"/>
      <c r="I487" s="6"/>
    </row>
    <row r="488" spans="1:9" x14ac:dyDescent="0.25">
      <c r="A488" s="12"/>
      <c r="B488" s="6"/>
      <c r="C488" s="6"/>
      <c r="D488" s="6"/>
      <c r="E488" s="13"/>
      <c r="F488" s="10">
        <f>IF(B488="","",IFERROR(VLOOKUP(B488,'Clients'!$A$5:$I$104,8,FALSE),""))</f>
      </c>
      <c r="G488" s="14">
        <f>IF(OR(E488="",F488=""),"",ROUND(E488*F488,2))</f>
      </c>
      <c r="H488" s="6"/>
      <c r="I488" s="6"/>
    </row>
    <row r="489" spans="1:9" x14ac:dyDescent="0.25">
      <c r="A489" s="12"/>
      <c r="B489" s="6"/>
      <c r="C489" s="6"/>
      <c r="D489" s="6"/>
      <c r="E489" s="13"/>
      <c r="F489" s="10">
        <f>IF(B489="","",IFERROR(VLOOKUP(B489,'Clients'!$A$5:$I$104,8,FALSE),""))</f>
      </c>
      <c r="G489" s="14">
        <f>IF(OR(E489="",F489=""),"",ROUND(E489*F489,2))</f>
      </c>
      <c r="H489" s="6"/>
      <c r="I489" s="6"/>
    </row>
    <row r="490" spans="1:9" x14ac:dyDescent="0.25">
      <c r="A490" s="12"/>
      <c r="B490" s="6"/>
      <c r="C490" s="6"/>
      <c r="D490" s="6"/>
      <c r="E490" s="13"/>
      <c r="F490" s="10">
        <f>IF(B490="","",IFERROR(VLOOKUP(B490,'Clients'!$A$5:$I$104,8,FALSE),""))</f>
      </c>
      <c r="G490" s="14">
        <f>IF(OR(E490="",F490=""),"",ROUND(E490*F490,2))</f>
      </c>
      <c r="H490" s="6"/>
      <c r="I490" s="6"/>
    </row>
    <row r="491" spans="1:9" x14ac:dyDescent="0.25">
      <c r="A491" s="12"/>
      <c r="B491" s="6"/>
      <c r="C491" s="6"/>
      <c r="D491" s="6"/>
      <c r="E491" s="13"/>
      <c r="F491" s="10">
        <f>IF(B491="","",IFERROR(VLOOKUP(B491,'Clients'!$A$5:$I$104,8,FALSE),""))</f>
      </c>
      <c r="G491" s="14">
        <f>IF(OR(E491="",F491=""),"",ROUND(E491*F491,2))</f>
      </c>
      <c r="H491" s="6"/>
      <c r="I491" s="6"/>
    </row>
    <row r="492" spans="1:9" x14ac:dyDescent="0.25">
      <c r="A492" s="12"/>
      <c r="B492" s="6"/>
      <c r="C492" s="6"/>
      <c r="D492" s="6"/>
      <c r="E492" s="13"/>
      <c r="F492" s="10">
        <f>IF(B492="","",IFERROR(VLOOKUP(B492,'Clients'!$A$5:$I$104,8,FALSE),""))</f>
      </c>
      <c r="G492" s="14">
        <f>IF(OR(E492="",F492=""),"",ROUND(E492*F492,2))</f>
      </c>
      <c r="H492" s="6"/>
      <c r="I492" s="6"/>
    </row>
    <row r="493" spans="1:9" x14ac:dyDescent="0.25">
      <c r="A493" s="12"/>
      <c r="B493" s="6"/>
      <c r="C493" s="6"/>
      <c r="D493" s="6"/>
      <c r="E493" s="13"/>
      <c r="F493" s="10">
        <f>IF(B493="","",IFERROR(VLOOKUP(B493,'Clients'!$A$5:$I$104,8,FALSE),""))</f>
      </c>
      <c r="G493" s="14">
        <f>IF(OR(E493="",F493=""),"",ROUND(E493*F493,2))</f>
      </c>
      <c r="H493" s="6"/>
      <c r="I493" s="6"/>
    </row>
    <row r="494" spans="1:9" x14ac:dyDescent="0.25">
      <c r="A494" s="12"/>
      <c r="B494" s="6"/>
      <c r="C494" s="6"/>
      <c r="D494" s="6"/>
      <c r="E494" s="13"/>
      <c r="F494" s="10">
        <f>IF(B494="","",IFERROR(VLOOKUP(B494,'Clients'!$A$5:$I$104,8,FALSE),""))</f>
      </c>
      <c r="G494" s="14">
        <f>IF(OR(E494="",F494=""),"",ROUND(E494*F494,2))</f>
      </c>
      <c r="H494" s="6"/>
      <c r="I494" s="6"/>
    </row>
    <row r="495" spans="1:9" x14ac:dyDescent="0.25">
      <c r="A495" s="12"/>
      <c r="B495" s="6"/>
      <c r="C495" s="6"/>
      <c r="D495" s="6"/>
      <c r="E495" s="13"/>
      <c r="F495" s="10">
        <f>IF(B495="","",IFERROR(VLOOKUP(B495,'Clients'!$A$5:$I$104,8,FALSE),""))</f>
      </c>
      <c r="G495" s="14">
        <f>IF(OR(E495="",F495=""),"",ROUND(E495*F495,2))</f>
      </c>
      <c r="H495" s="6"/>
      <c r="I495" s="6"/>
    </row>
    <row r="496" spans="1:9" x14ac:dyDescent="0.25">
      <c r="A496" s="12"/>
      <c r="B496" s="6"/>
      <c r="C496" s="6"/>
      <c r="D496" s="6"/>
      <c r="E496" s="13"/>
      <c r="F496" s="10">
        <f>IF(B496="","",IFERROR(VLOOKUP(B496,'Clients'!$A$5:$I$104,8,FALSE),""))</f>
      </c>
      <c r="G496" s="14">
        <f>IF(OR(E496="",F496=""),"",ROUND(E496*F496,2))</f>
      </c>
      <c r="H496" s="6"/>
      <c r="I496" s="6"/>
    </row>
    <row r="497" spans="1:9" x14ac:dyDescent="0.25">
      <c r="A497" s="12"/>
      <c r="B497" s="6"/>
      <c r="C497" s="6"/>
      <c r="D497" s="6"/>
      <c r="E497" s="13"/>
      <c r="F497" s="10">
        <f>IF(B497="","",IFERROR(VLOOKUP(B497,'Clients'!$A$5:$I$104,8,FALSE),""))</f>
      </c>
      <c r="G497" s="14">
        <f>IF(OR(E497="",F497=""),"",ROUND(E497*F497,2))</f>
      </c>
      <c r="H497" s="6"/>
      <c r="I497" s="6"/>
    </row>
    <row r="498" spans="1:9" x14ac:dyDescent="0.25">
      <c r="A498" s="12"/>
      <c r="B498" s="6"/>
      <c r="C498" s="6"/>
      <c r="D498" s="6"/>
      <c r="E498" s="13"/>
      <c r="F498" s="10">
        <f>IF(B498="","",IFERROR(VLOOKUP(B498,'Clients'!$A$5:$I$104,8,FALSE),""))</f>
      </c>
      <c r="G498" s="14">
        <f>IF(OR(E498="",F498=""),"",ROUND(E498*F498,2))</f>
      </c>
      <c r="H498" s="6"/>
      <c r="I498" s="6"/>
    </row>
    <row r="499" spans="1:9" x14ac:dyDescent="0.25">
      <c r="A499" s="12"/>
      <c r="B499" s="6"/>
      <c r="C499" s="6"/>
      <c r="D499" s="6"/>
      <c r="E499" s="13"/>
      <c r="F499" s="10">
        <f>IF(B499="","",IFERROR(VLOOKUP(B499,'Clients'!$A$5:$I$104,8,FALSE),""))</f>
      </c>
      <c r="G499" s="14">
        <f>IF(OR(E499="",F499=""),"",ROUND(E499*F499,2))</f>
      </c>
      <c r="H499" s="6"/>
      <c r="I499" s="6"/>
    </row>
    <row r="500" spans="1:9" x14ac:dyDescent="0.25">
      <c r="A500" s="12"/>
      <c r="B500" s="6"/>
      <c r="C500" s="6"/>
      <c r="D500" s="6"/>
      <c r="E500" s="13"/>
      <c r="F500" s="10">
        <f>IF(B500="","",IFERROR(VLOOKUP(B500,'Clients'!$A$5:$I$104,8,FALSE),""))</f>
      </c>
      <c r="G500" s="14">
        <f>IF(OR(E500="",F500=""),"",ROUND(E500*F500,2))</f>
      </c>
      <c r="H500" s="6"/>
      <c r="I500" s="6"/>
    </row>
    <row r="501" spans="1:9" x14ac:dyDescent="0.25">
      <c r="A501" s="12"/>
      <c r="B501" s="6"/>
      <c r="C501" s="6"/>
      <c r="D501" s="6"/>
      <c r="E501" s="13"/>
      <c r="F501" s="10">
        <f>IF(B501="","",IFERROR(VLOOKUP(B501,'Clients'!$A$5:$I$104,8,FALSE),""))</f>
      </c>
      <c r="G501" s="14">
        <f>IF(OR(E501="",F501=""),"",ROUND(E501*F501,2))</f>
      </c>
      <c r="H501" s="6"/>
      <c r="I501" s="6"/>
    </row>
    <row r="502" spans="1:9" x14ac:dyDescent="0.25">
      <c r="A502" s="12"/>
      <c r="B502" s="6"/>
      <c r="C502" s="6"/>
      <c r="D502" s="6"/>
      <c r="E502" s="13"/>
      <c r="F502" s="10">
        <f>IF(B502="","",IFERROR(VLOOKUP(B502,'Clients'!$A$5:$I$104,8,FALSE),""))</f>
      </c>
      <c r="G502" s="14">
        <f>IF(OR(E502="",F502=""),"",ROUND(E502*F502,2))</f>
      </c>
      <c r="H502" s="6"/>
      <c r="I502" s="6"/>
    </row>
    <row r="503" spans="1:9" x14ac:dyDescent="0.25">
      <c r="A503" s="12"/>
      <c r="B503" s="6"/>
      <c r="C503" s="6"/>
      <c r="D503" s="6"/>
      <c r="E503" s="13"/>
      <c r="F503" s="10">
        <f>IF(B503="","",IFERROR(VLOOKUP(B503,'Clients'!$A$5:$I$104,8,FALSE),""))</f>
      </c>
      <c r="G503" s="14">
        <f>IF(OR(E503="",F503=""),"",ROUND(E503*F503,2))</f>
      </c>
      <c r="H503" s="6"/>
      <c r="I503" s="6"/>
    </row>
    <row r="504" spans="1:9" x14ac:dyDescent="0.25">
      <c r="A504" s="12"/>
      <c r="B504" s="6"/>
      <c r="C504" s="6"/>
      <c r="D504" s="6"/>
      <c r="E504" s="13"/>
      <c r="F504" s="10">
        <f>IF(B504="","",IFERROR(VLOOKUP(B504,'Clients'!$A$5:$I$104,8,FALSE),""))</f>
      </c>
      <c r="G504" s="14">
        <f>IF(OR(E504="",F504=""),"",ROUND(E504*F504,2))</f>
      </c>
      <c r="H504" s="6"/>
      <c r="I504" s="6"/>
    </row>
    <row r="505" spans="1:9" x14ac:dyDescent="0.25">
      <c r="A505" s="12"/>
      <c r="B505" s="6"/>
      <c r="C505" s="6"/>
      <c r="D505" s="6"/>
      <c r="E505" s="13"/>
      <c r="F505" s="10">
        <f>IF(B505="","",IFERROR(VLOOKUP(B505,'Clients'!$A$5:$I$104,8,FALSE),""))</f>
      </c>
      <c r="G505" s="14">
        <f>IF(OR(E505="",F505=""),"",ROUND(E505*F505,2))</f>
      </c>
      <c r="H505" s="6"/>
      <c r="I505" s="6"/>
    </row>
    <row r="506" spans="1:9" x14ac:dyDescent="0.25">
      <c r="A506" s="12"/>
      <c r="B506" s="6"/>
      <c r="C506" s="6"/>
      <c r="D506" s="6"/>
      <c r="E506" s="13"/>
      <c r="F506" s="10">
        <f>IF(B506="","",IFERROR(VLOOKUP(B506,'Clients'!$A$5:$I$104,8,FALSE),""))</f>
      </c>
      <c r="G506" s="14">
        <f>IF(OR(E506="",F506=""),"",ROUND(E506*F506,2))</f>
      </c>
      <c r="H506" s="6"/>
      <c r="I506" s="6"/>
    </row>
    <row r="507" spans="1:9" x14ac:dyDescent="0.25">
      <c r="A507" s="12"/>
      <c r="B507" s="6"/>
      <c r="C507" s="6"/>
      <c r="D507" s="6"/>
      <c r="E507" s="13"/>
      <c r="F507" s="10">
        <f>IF(B507="","",IFERROR(VLOOKUP(B507,'Clients'!$A$5:$I$104,8,FALSE),""))</f>
      </c>
      <c r="G507" s="14">
        <f>IF(OR(E507="",F507=""),"",ROUND(E507*F507,2))</f>
      </c>
      <c r="H507" s="6"/>
      <c r="I507" s="6"/>
    </row>
    <row r="508" spans="1:9" x14ac:dyDescent="0.25">
      <c r="A508" s="12"/>
      <c r="B508" s="6"/>
      <c r="C508" s="6"/>
      <c r="D508" s="6"/>
      <c r="E508" s="13"/>
      <c r="F508" s="10">
        <f>IF(B508="","",IFERROR(VLOOKUP(B508,'Clients'!$A$5:$I$104,8,FALSE),""))</f>
      </c>
      <c r="G508" s="14">
        <f>IF(OR(E508="",F508=""),"",ROUND(E508*F508,2))</f>
      </c>
      <c r="H508" s="6"/>
      <c r="I508" s="6"/>
    </row>
    <row r="509" spans="1:9" x14ac:dyDescent="0.25">
      <c r="A509" s="12"/>
      <c r="B509" s="6"/>
      <c r="C509" s="6"/>
      <c r="D509" s="6"/>
      <c r="E509" s="13"/>
      <c r="F509" s="10">
        <f>IF(B509="","",IFERROR(VLOOKUP(B509,'Clients'!$A$5:$I$104,8,FALSE),""))</f>
      </c>
      <c r="G509" s="14">
        <f>IF(OR(E509="",F509=""),"",ROUND(E509*F509,2))</f>
      </c>
      <c r="H509" s="6"/>
      <c r="I509" s="6"/>
    </row>
    <row r="510" spans="1:9" x14ac:dyDescent="0.25">
      <c r="A510" s="12"/>
      <c r="B510" s="6"/>
      <c r="C510" s="6"/>
      <c r="D510" s="6"/>
      <c r="E510" s="13"/>
      <c r="F510" s="10">
        <f>IF(B510="","",IFERROR(VLOOKUP(B510,'Clients'!$A$5:$I$104,8,FALSE),""))</f>
      </c>
      <c r="G510" s="14">
        <f>IF(OR(E510="",F510=""),"",ROUND(E510*F510,2))</f>
      </c>
      <c r="H510" s="6"/>
      <c r="I510" s="6"/>
    </row>
    <row r="511" spans="1:9" x14ac:dyDescent="0.25">
      <c r="A511" s="12"/>
      <c r="B511" s="6"/>
      <c r="C511" s="6"/>
      <c r="D511" s="6"/>
      <c r="E511" s="13"/>
      <c r="F511" s="10">
        <f>IF(B511="","",IFERROR(VLOOKUP(B511,'Clients'!$A$5:$I$104,8,FALSE),""))</f>
      </c>
      <c r="G511" s="14">
        <f>IF(OR(E511="",F511=""),"",ROUND(E511*F511,2))</f>
      </c>
      <c r="H511" s="6"/>
      <c r="I511" s="6"/>
    </row>
    <row r="512" spans="1:9" x14ac:dyDescent="0.25">
      <c r="A512" s="12"/>
      <c r="B512" s="6"/>
      <c r="C512" s="6"/>
      <c r="D512" s="6"/>
      <c r="E512" s="13"/>
      <c r="F512" s="10">
        <f>IF(B512="","",IFERROR(VLOOKUP(B512,'Clients'!$A$5:$I$104,8,FALSE),""))</f>
      </c>
      <c r="G512" s="14">
        <f>IF(OR(E512="",F512=""),"",ROUND(E512*F512,2))</f>
      </c>
      <c r="H512" s="6"/>
      <c r="I512" s="6"/>
    </row>
    <row r="513" spans="1:9" x14ac:dyDescent="0.25">
      <c r="A513" s="12"/>
      <c r="B513" s="6"/>
      <c r="C513" s="6"/>
      <c r="D513" s="6"/>
      <c r="E513" s="13"/>
      <c r="F513" s="10">
        <f>IF(B513="","",IFERROR(VLOOKUP(B513,'Clients'!$A$5:$I$104,8,FALSE),""))</f>
      </c>
      <c r="G513" s="14">
        <f>IF(OR(E513="",F513=""),"",ROUND(E513*F513,2))</f>
      </c>
      <c r="H513" s="6"/>
      <c r="I513" s="6"/>
    </row>
    <row r="514" spans="1:9" x14ac:dyDescent="0.25">
      <c r="A514" s="12"/>
      <c r="B514" s="6"/>
      <c r="C514" s="6"/>
      <c r="D514" s="6"/>
      <c r="E514" s="13"/>
      <c r="F514" s="10">
        <f>IF(B514="","",IFERROR(VLOOKUP(B514,'Clients'!$A$5:$I$104,8,FALSE),""))</f>
      </c>
      <c r="G514" s="14">
        <f>IF(OR(E514="",F514=""),"",ROUND(E514*F514,2))</f>
      </c>
      <c r="H514" s="6"/>
      <c r="I514" s="6"/>
    </row>
    <row r="515" spans="1:9" x14ac:dyDescent="0.25">
      <c r="A515" s="12"/>
      <c r="B515" s="6"/>
      <c r="C515" s="6"/>
      <c r="D515" s="6"/>
      <c r="E515" s="13"/>
      <c r="F515" s="10">
        <f>IF(B515="","",IFERROR(VLOOKUP(B515,'Clients'!$A$5:$I$104,8,FALSE),""))</f>
      </c>
      <c r="G515" s="14">
        <f>IF(OR(E515="",F515=""),"",ROUND(E515*F515,2))</f>
      </c>
      <c r="H515" s="6"/>
      <c r="I515" s="6"/>
    </row>
    <row r="516" spans="1:9" x14ac:dyDescent="0.25">
      <c r="A516" s="12"/>
      <c r="B516" s="6"/>
      <c r="C516" s="6"/>
      <c r="D516" s="6"/>
      <c r="E516" s="13"/>
      <c r="F516" s="10">
        <f>IF(B516="","",IFERROR(VLOOKUP(B516,'Clients'!$A$5:$I$104,8,FALSE),""))</f>
      </c>
      <c r="G516" s="14">
        <f>IF(OR(E516="",F516=""),"",ROUND(E516*F516,2))</f>
      </c>
      <c r="H516" s="6"/>
      <c r="I516" s="6"/>
    </row>
    <row r="517" spans="1:9" x14ac:dyDescent="0.25">
      <c r="A517" s="12"/>
      <c r="B517" s="6"/>
      <c r="C517" s="6"/>
      <c r="D517" s="6"/>
      <c r="E517" s="13"/>
      <c r="F517" s="10">
        <f>IF(B517="","",IFERROR(VLOOKUP(B517,'Clients'!$A$5:$I$104,8,FALSE),""))</f>
      </c>
      <c r="G517" s="14">
        <f>IF(OR(E517="",F517=""),"",ROUND(E517*F517,2))</f>
      </c>
      <c r="H517" s="6"/>
      <c r="I517" s="6"/>
    </row>
    <row r="518" spans="1:9" x14ac:dyDescent="0.25">
      <c r="A518" s="12"/>
      <c r="B518" s="6"/>
      <c r="C518" s="6"/>
      <c r="D518" s="6"/>
      <c r="E518" s="13"/>
      <c r="F518" s="10">
        <f>IF(B518="","",IFERROR(VLOOKUP(B518,'Clients'!$A$5:$I$104,8,FALSE),""))</f>
      </c>
      <c r="G518" s="14">
        <f>IF(OR(E518="",F518=""),"",ROUND(E518*F518,2))</f>
      </c>
      <c r="H518" s="6"/>
      <c r="I518" s="6"/>
    </row>
    <row r="519" spans="1:9" x14ac:dyDescent="0.25">
      <c r="A519" s="12"/>
      <c r="B519" s="6"/>
      <c r="C519" s="6"/>
      <c r="D519" s="6"/>
      <c r="E519" s="13"/>
      <c r="F519" s="10">
        <f>IF(B519="","",IFERROR(VLOOKUP(B519,'Clients'!$A$5:$I$104,8,FALSE),""))</f>
      </c>
      <c r="G519" s="14">
        <f>IF(OR(E519="",F519=""),"",ROUND(E519*F519,2))</f>
      </c>
      <c r="H519" s="6"/>
      <c r="I519" s="6"/>
    </row>
    <row r="520" spans="1:9" x14ac:dyDescent="0.25">
      <c r="A520" s="12"/>
      <c r="B520" s="6"/>
      <c r="C520" s="6"/>
      <c r="D520" s="6"/>
      <c r="E520" s="13"/>
      <c r="F520" s="10">
        <f>IF(B520="","",IFERROR(VLOOKUP(B520,'Clients'!$A$5:$I$104,8,FALSE),""))</f>
      </c>
      <c r="G520" s="14">
        <f>IF(OR(E520="",F520=""),"",ROUND(E520*F520,2))</f>
      </c>
      <c r="H520" s="6"/>
      <c r="I520" s="6"/>
    </row>
    <row r="521" spans="1:9" x14ac:dyDescent="0.25">
      <c r="A521" s="12"/>
      <c r="B521" s="6"/>
      <c r="C521" s="6"/>
      <c r="D521" s="6"/>
      <c r="E521" s="13"/>
      <c r="F521" s="10">
        <f>IF(B521="","",IFERROR(VLOOKUP(B521,'Clients'!$A$5:$I$104,8,FALSE),""))</f>
      </c>
      <c r="G521" s="14">
        <f>IF(OR(E521="",F521=""),"",ROUND(E521*F521,2))</f>
      </c>
      <c r="H521" s="6"/>
      <c r="I521" s="6"/>
    </row>
    <row r="522" spans="1:9" x14ac:dyDescent="0.25">
      <c r="A522" s="12"/>
      <c r="B522" s="6"/>
      <c r="C522" s="6"/>
      <c r="D522" s="6"/>
      <c r="E522" s="13"/>
      <c r="F522" s="10">
        <f>IF(B522="","",IFERROR(VLOOKUP(B522,'Clients'!$A$5:$I$104,8,FALSE),""))</f>
      </c>
      <c r="G522" s="14">
        <f>IF(OR(E522="",F522=""),"",ROUND(E522*F522,2))</f>
      </c>
      <c r="H522" s="6"/>
      <c r="I522" s="6"/>
    </row>
    <row r="523" spans="1:9" x14ac:dyDescent="0.25">
      <c r="A523" s="12"/>
      <c r="B523" s="6"/>
      <c r="C523" s="6"/>
      <c r="D523" s="6"/>
      <c r="E523" s="13"/>
      <c r="F523" s="10">
        <f>IF(B523="","",IFERROR(VLOOKUP(B523,'Clients'!$A$5:$I$104,8,FALSE),""))</f>
      </c>
      <c r="G523" s="14">
        <f>IF(OR(E523="",F523=""),"",ROUND(E523*F523,2))</f>
      </c>
      <c r="H523" s="6"/>
      <c r="I523" s="6"/>
    </row>
    <row r="524" spans="1:9" x14ac:dyDescent="0.25">
      <c r="A524" s="12"/>
      <c r="B524" s="6"/>
      <c r="C524" s="6"/>
      <c r="D524" s="6"/>
      <c r="E524" s="13"/>
      <c r="F524" s="10">
        <f>IF(B524="","",IFERROR(VLOOKUP(B524,'Clients'!$A$5:$I$104,8,FALSE),""))</f>
      </c>
      <c r="G524" s="14">
        <f>IF(OR(E524="",F524=""),"",ROUND(E524*F524,2))</f>
      </c>
      <c r="H524" s="6"/>
      <c r="I524" s="6"/>
    </row>
    <row r="525" spans="1:9" x14ac:dyDescent="0.25">
      <c r="A525" s="12"/>
      <c r="B525" s="6"/>
      <c r="C525" s="6"/>
      <c r="D525" s="6"/>
      <c r="E525" s="13"/>
      <c r="F525" s="10">
        <f>IF(B525="","",IFERROR(VLOOKUP(B525,'Clients'!$A$5:$I$104,8,FALSE),""))</f>
      </c>
      <c r="G525" s="14">
        <f>IF(OR(E525="",F525=""),"",ROUND(E525*F525,2))</f>
      </c>
      <c r="H525" s="6"/>
      <c r="I525" s="6"/>
    </row>
    <row r="526" spans="1:9" x14ac:dyDescent="0.25">
      <c r="A526" s="12"/>
      <c r="B526" s="6"/>
      <c r="C526" s="6"/>
      <c r="D526" s="6"/>
      <c r="E526" s="13"/>
      <c r="F526" s="10">
        <f>IF(B526="","",IFERROR(VLOOKUP(B526,'Clients'!$A$5:$I$104,8,FALSE),""))</f>
      </c>
      <c r="G526" s="14">
        <f>IF(OR(E526="",F526=""),"",ROUND(E526*F526,2))</f>
      </c>
      <c r="H526" s="6"/>
      <c r="I526" s="6"/>
    </row>
    <row r="527" spans="1:9" x14ac:dyDescent="0.25">
      <c r="A527" s="12"/>
      <c r="B527" s="6"/>
      <c r="C527" s="6"/>
      <c r="D527" s="6"/>
      <c r="E527" s="13"/>
      <c r="F527" s="10">
        <f>IF(B527="","",IFERROR(VLOOKUP(B527,'Clients'!$A$5:$I$104,8,FALSE),""))</f>
      </c>
      <c r="G527" s="14">
        <f>IF(OR(E527="",F527=""),"",ROUND(E527*F527,2))</f>
      </c>
      <c r="H527" s="6"/>
      <c r="I527" s="6"/>
    </row>
    <row r="528" spans="1:9" x14ac:dyDescent="0.25">
      <c r="A528" s="12"/>
      <c r="B528" s="6"/>
      <c r="C528" s="6"/>
      <c r="D528" s="6"/>
      <c r="E528" s="13"/>
      <c r="F528" s="10">
        <f>IF(B528="","",IFERROR(VLOOKUP(B528,'Clients'!$A$5:$I$104,8,FALSE),""))</f>
      </c>
      <c r="G528" s="14">
        <f>IF(OR(E528="",F528=""),"",ROUND(E528*F528,2))</f>
      </c>
      <c r="H528" s="6"/>
      <c r="I528" s="6"/>
    </row>
    <row r="529" spans="1:9" x14ac:dyDescent="0.25">
      <c r="A529" s="12"/>
      <c r="B529" s="6"/>
      <c r="C529" s="6"/>
      <c r="D529" s="6"/>
      <c r="E529" s="13"/>
      <c r="F529" s="10">
        <f>IF(B529="","",IFERROR(VLOOKUP(B529,'Clients'!$A$5:$I$104,8,FALSE),""))</f>
      </c>
      <c r="G529" s="14">
        <f>IF(OR(E529="",F529=""),"",ROUND(E529*F529,2))</f>
      </c>
      <c r="H529" s="6"/>
      <c r="I529" s="6"/>
    </row>
    <row r="530" spans="1:9" x14ac:dyDescent="0.25">
      <c r="A530" s="12"/>
      <c r="B530" s="6"/>
      <c r="C530" s="6"/>
      <c r="D530" s="6"/>
      <c r="E530" s="13"/>
      <c r="F530" s="10">
        <f>IF(B530="","",IFERROR(VLOOKUP(B530,'Clients'!$A$5:$I$104,8,FALSE),""))</f>
      </c>
      <c r="G530" s="14">
        <f>IF(OR(E530="",F530=""),"",ROUND(E530*F530,2))</f>
      </c>
      <c r="H530" s="6"/>
      <c r="I530" s="6"/>
    </row>
    <row r="531" spans="1:9" x14ac:dyDescent="0.25">
      <c r="A531" s="12"/>
      <c r="B531" s="6"/>
      <c r="C531" s="6"/>
      <c r="D531" s="6"/>
      <c r="E531" s="13"/>
      <c r="F531" s="10">
        <f>IF(B531="","",IFERROR(VLOOKUP(B531,'Clients'!$A$5:$I$104,8,FALSE),""))</f>
      </c>
      <c r="G531" s="14">
        <f>IF(OR(E531="",F531=""),"",ROUND(E531*F531,2))</f>
      </c>
      <c r="H531" s="6"/>
      <c r="I531" s="6"/>
    </row>
    <row r="532" spans="1:9" x14ac:dyDescent="0.25">
      <c r="A532" s="12"/>
      <c r="B532" s="6"/>
      <c r="C532" s="6"/>
      <c r="D532" s="6"/>
      <c r="E532" s="13"/>
      <c r="F532" s="10">
        <f>IF(B532="","",IFERROR(VLOOKUP(B532,'Clients'!$A$5:$I$104,8,FALSE),""))</f>
      </c>
      <c r="G532" s="14">
        <f>IF(OR(E532="",F532=""),"",ROUND(E532*F532,2))</f>
      </c>
      <c r="H532" s="6"/>
      <c r="I532" s="6"/>
    </row>
    <row r="533" spans="1:9" x14ac:dyDescent="0.25">
      <c r="A533" s="12"/>
      <c r="B533" s="6"/>
      <c r="C533" s="6"/>
      <c r="D533" s="6"/>
      <c r="E533" s="13"/>
      <c r="F533" s="10">
        <f>IF(B533="","",IFERROR(VLOOKUP(B533,'Clients'!$A$5:$I$104,8,FALSE),""))</f>
      </c>
      <c r="G533" s="14">
        <f>IF(OR(E533="",F533=""),"",ROUND(E533*F533,2))</f>
      </c>
      <c r="H533" s="6"/>
      <c r="I533" s="6"/>
    </row>
    <row r="534" spans="1:9" x14ac:dyDescent="0.25">
      <c r="A534" s="12"/>
      <c r="B534" s="6"/>
      <c r="C534" s="6"/>
      <c r="D534" s="6"/>
      <c r="E534" s="13"/>
      <c r="F534" s="10">
        <f>IF(B534="","",IFERROR(VLOOKUP(B534,'Clients'!$A$5:$I$104,8,FALSE),""))</f>
      </c>
      <c r="G534" s="14">
        <f>IF(OR(E534="",F534=""),"",ROUND(E534*F534,2))</f>
      </c>
      <c r="H534" s="6"/>
      <c r="I534" s="6"/>
    </row>
    <row r="535" spans="1:9" x14ac:dyDescent="0.25">
      <c r="A535" s="12"/>
      <c r="B535" s="6"/>
      <c r="C535" s="6"/>
      <c r="D535" s="6"/>
      <c r="E535" s="13"/>
      <c r="F535" s="10">
        <f>IF(B535="","",IFERROR(VLOOKUP(B535,'Clients'!$A$5:$I$104,8,FALSE),""))</f>
      </c>
      <c r="G535" s="14">
        <f>IF(OR(E535="",F535=""),"",ROUND(E535*F535,2))</f>
      </c>
      <c r="H535" s="6"/>
      <c r="I535" s="6"/>
    </row>
    <row r="536" spans="1:9" x14ac:dyDescent="0.25">
      <c r="A536" s="12"/>
      <c r="B536" s="6"/>
      <c r="C536" s="6"/>
      <c r="D536" s="6"/>
      <c r="E536" s="13"/>
      <c r="F536" s="10">
        <f>IF(B536="","",IFERROR(VLOOKUP(B536,'Clients'!$A$5:$I$104,8,FALSE),""))</f>
      </c>
      <c r="G536" s="14">
        <f>IF(OR(E536="",F536=""),"",ROUND(E536*F536,2))</f>
      </c>
      <c r="H536" s="6"/>
      <c r="I536" s="6"/>
    </row>
    <row r="537" spans="1:9" x14ac:dyDescent="0.25">
      <c r="A537" s="12"/>
      <c r="B537" s="6"/>
      <c r="C537" s="6"/>
      <c r="D537" s="6"/>
      <c r="E537" s="13"/>
      <c r="F537" s="10">
        <f>IF(B537="","",IFERROR(VLOOKUP(B537,'Clients'!$A$5:$I$104,8,FALSE),""))</f>
      </c>
      <c r="G537" s="14">
        <f>IF(OR(E537="",F537=""),"",ROUND(E537*F537,2))</f>
      </c>
      <c r="H537" s="6"/>
      <c r="I537" s="6"/>
    </row>
    <row r="538" spans="1:9" x14ac:dyDescent="0.25">
      <c r="A538" s="12"/>
      <c r="B538" s="6"/>
      <c r="C538" s="6"/>
      <c r="D538" s="6"/>
      <c r="E538" s="13"/>
      <c r="F538" s="10">
        <f>IF(B538="","",IFERROR(VLOOKUP(B538,'Clients'!$A$5:$I$104,8,FALSE),""))</f>
      </c>
      <c r="G538" s="14">
        <f>IF(OR(E538="",F538=""),"",ROUND(E538*F538,2))</f>
      </c>
      <c r="H538" s="6"/>
      <c r="I538" s="6"/>
    </row>
    <row r="539" spans="1:9" x14ac:dyDescent="0.25">
      <c r="A539" s="12"/>
      <c r="B539" s="6"/>
      <c r="C539" s="6"/>
      <c r="D539" s="6"/>
      <c r="E539" s="13"/>
      <c r="F539" s="10">
        <f>IF(B539="","",IFERROR(VLOOKUP(B539,'Clients'!$A$5:$I$104,8,FALSE),""))</f>
      </c>
      <c r="G539" s="14">
        <f>IF(OR(E539="",F539=""),"",ROUND(E539*F539,2))</f>
      </c>
      <c r="H539" s="6"/>
      <c r="I539" s="6"/>
    </row>
    <row r="540" spans="1:9" x14ac:dyDescent="0.25">
      <c r="A540" s="12"/>
      <c r="B540" s="6"/>
      <c r="C540" s="6"/>
      <c r="D540" s="6"/>
      <c r="E540" s="13"/>
      <c r="F540" s="10">
        <f>IF(B540="","",IFERROR(VLOOKUP(B540,'Clients'!$A$5:$I$104,8,FALSE),""))</f>
      </c>
      <c r="G540" s="14">
        <f>IF(OR(E540="",F540=""),"",ROUND(E540*F540,2))</f>
      </c>
      <c r="H540" s="6"/>
      <c r="I540" s="6"/>
    </row>
    <row r="541" spans="1:9" x14ac:dyDescent="0.25">
      <c r="A541" s="12"/>
      <c r="B541" s="6"/>
      <c r="C541" s="6"/>
      <c r="D541" s="6"/>
      <c r="E541" s="13"/>
      <c r="F541" s="10">
        <f>IF(B541="","",IFERROR(VLOOKUP(B541,'Clients'!$A$5:$I$104,8,FALSE),""))</f>
      </c>
      <c r="G541" s="14">
        <f>IF(OR(E541="",F541=""),"",ROUND(E541*F541,2))</f>
      </c>
      <c r="H541" s="6"/>
      <c r="I541" s="6"/>
    </row>
    <row r="542" spans="1:9" x14ac:dyDescent="0.25">
      <c r="A542" s="12"/>
      <c r="B542" s="6"/>
      <c r="C542" s="6"/>
      <c r="D542" s="6"/>
      <c r="E542" s="13"/>
      <c r="F542" s="10">
        <f>IF(B542="","",IFERROR(VLOOKUP(B542,'Clients'!$A$5:$I$104,8,FALSE),""))</f>
      </c>
      <c r="G542" s="14">
        <f>IF(OR(E542="",F542=""),"",ROUND(E542*F542,2))</f>
      </c>
      <c r="H542" s="6"/>
      <c r="I542" s="6"/>
    </row>
    <row r="543" spans="1:9" x14ac:dyDescent="0.25">
      <c r="A543" s="12"/>
      <c r="B543" s="6"/>
      <c r="C543" s="6"/>
      <c r="D543" s="6"/>
      <c r="E543" s="13"/>
      <c r="F543" s="10">
        <f>IF(B543="","",IFERROR(VLOOKUP(B543,'Clients'!$A$5:$I$104,8,FALSE),""))</f>
      </c>
      <c r="G543" s="14">
        <f>IF(OR(E543="",F543=""),"",ROUND(E543*F543,2))</f>
      </c>
      <c r="H543" s="6"/>
      <c r="I543" s="6"/>
    </row>
    <row r="544" spans="1:9" x14ac:dyDescent="0.25">
      <c r="A544" s="12"/>
      <c r="B544" s="6"/>
      <c r="C544" s="6"/>
      <c r="D544" s="6"/>
      <c r="E544" s="13"/>
      <c r="F544" s="10">
        <f>IF(B544="","",IFERROR(VLOOKUP(B544,'Clients'!$A$5:$I$104,8,FALSE),""))</f>
      </c>
      <c r="G544" s="14">
        <f>IF(OR(E544="",F544=""),"",ROUND(E544*F544,2))</f>
      </c>
      <c r="H544" s="6"/>
      <c r="I544" s="6"/>
    </row>
    <row r="545" spans="1:9" x14ac:dyDescent="0.25">
      <c r="A545" s="12"/>
      <c r="B545" s="6"/>
      <c r="C545" s="6"/>
      <c r="D545" s="6"/>
      <c r="E545" s="13"/>
      <c r="F545" s="10">
        <f>IF(B545="","",IFERROR(VLOOKUP(B545,'Clients'!$A$5:$I$104,8,FALSE),""))</f>
      </c>
      <c r="G545" s="14">
        <f>IF(OR(E545="",F545=""),"",ROUND(E545*F545,2))</f>
      </c>
      <c r="H545" s="6"/>
      <c r="I545" s="6"/>
    </row>
    <row r="546" spans="1:9" x14ac:dyDescent="0.25">
      <c r="A546" s="12"/>
      <c r="B546" s="6"/>
      <c r="C546" s="6"/>
      <c r="D546" s="6"/>
      <c r="E546" s="13"/>
      <c r="F546" s="10">
        <f>IF(B546="","",IFERROR(VLOOKUP(B546,'Clients'!$A$5:$I$104,8,FALSE),""))</f>
      </c>
      <c r="G546" s="14">
        <f>IF(OR(E546="",F546=""),"",ROUND(E546*F546,2))</f>
      </c>
      <c r="H546" s="6"/>
      <c r="I546" s="6"/>
    </row>
    <row r="547" spans="1:9" x14ac:dyDescent="0.25">
      <c r="A547" s="12"/>
      <c r="B547" s="6"/>
      <c r="C547" s="6"/>
      <c r="D547" s="6"/>
      <c r="E547" s="13"/>
      <c r="F547" s="10">
        <f>IF(B547="","",IFERROR(VLOOKUP(B547,'Clients'!$A$5:$I$104,8,FALSE),""))</f>
      </c>
      <c r="G547" s="14">
        <f>IF(OR(E547="",F547=""),"",ROUND(E547*F547,2))</f>
      </c>
      <c r="H547" s="6"/>
      <c r="I547" s="6"/>
    </row>
    <row r="548" spans="1:9" x14ac:dyDescent="0.25">
      <c r="A548" s="12"/>
      <c r="B548" s="6"/>
      <c r="C548" s="6"/>
      <c r="D548" s="6"/>
      <c r="E548" s="13"/>
      <c r="F548" s="10">
        <f>IF(B548="","",IFERROR(VLOOKUP(B548,'Clients'!$A$5:$I$104,8,FALSE),""))</f>
      </c>
      <c r="G548" s="14">
        <f>IF(OR(E548="",F548=""),"",ROUND(E548*F548,2))</f>
      </c>
      <c r="H548" s="6"/>
      <c r="I548" s="6"/>
    </row>
    <row r="549" spans="1:9" x14ac:dyDescent="0.25">
      <c r="A549" s="12"/>
      <c r="B549" s="6"/>
      <c r="C549" s="6"/>
      <c r="D549" s="6"/>
      <c r="E549" s="13"/>
      <c r="F549" s="10">
        <f>IF(B549="","",IFERROR(VLOOKUP(B549,'Clients'!$A$5:$I$104,8,FALSE),""))</f>
      </c>
      <c r="G549" s="14">
        <f>IF(OR(E549="",F549=""),"",ROUND(E549*F549,2))</f>
      </c>
      <c r="H549" s="6"/>
      <c r="I549" s="6"/>
    </row>
    <row r="550" spans="1:9" x14ac:dyDescent="0.25">
      <c r="A550" s="12"/>
      <c r="B550" s="6"/>
      <c r="C550" s="6"/>
      <c r="D550" s="6"/>
      <c r="E550" s="13"/>
      <c r="F550" s="10">
        <f>IF(B550="","",IFERROR(VLOOKUP(B550,'Clients'!$A$5:$I$104,8,FALSE),""))</f>
      </c>
      <c r="G550" s="14">
        <f>IF(OR(E550="",F550=""),"",ROUND(E550*F550,2))</f>
      </c>
      <c r="H550" s="6"/>
      <c r="I550" s="6"/>
    </row>
    <row r="551" spans="1:9" x14ac:dyDescent="0.25">
      <c r="A551" s="12"/>
      <c r="B551" s="6"/>
      <c r="C551" s="6"/>
      <c r="D551" s="6"/>
      <c r="E551" s="13"/>
      <c r="F551" s="10">
        <f>IF(B551="","",IFERROR(VLOOKUP(B551,'Clients'!$A$5:$I$104,8,FALSE),""))</f>
      </c>
      <c r="G551" s="14">
        <f>IF(OR(E551="",F551=""),"",ROUND(E551*F551,2))</f>
      </c>
      <c r="H551" s="6"/>
      <c r="I551" s="6"/>
    </row>
    <row r="552" spans="1:9" x14ac:dyDescent="0.25">
      <c r="A552" s="12"/>
      <c r="B552" s="6"/>
      <c r="C552" s="6"/>
      <c r="D552" s="6"/>
      <c r="E552" s="13"/>
      <c r="F552" s="10">
        <f>IF(B552="","",IFERROR(VLOOKUP(B552,'Clients'!$A$5:$I$104,8,FALSE),""))</f>
      </c>
      <c r="G552" s="14">
        <f>IF(OR(E552="",F552=""),"",ROUND(E552*F552,2))</f>
      </c>
      <c r="H552" s="6"/>
      <c r="I552" s="6"/>
    </row>
    <row r="553" spans="1:9" x14ac:dyDescent="0.25">
      <c r="A553" s="12"/>
      <c r="B553" s="6"/>
      <c r="C553" s="6"/>
      <c r="D553" s="6"/>
      <c r="E553" s="13"/>
      <c r="F553" s="10">
        <f>IF(B553="","",IFERROR(VLOOKUP(B553,'Clients'!$A$5:$I$104,8,FALSE),""))</f>
      </c>
      <c r="G553" s="14">
        <f>IF(OR(E553="",F553=""),"",ROUND(E553*F553,2))</f>
      </c>
      <c r="H553" s="6"/>
      <c r="I553" s="6"/>
    </row>
    <row r="554" spans="1:9" x14ac:dyDescent="0.25">
      <c r="A554" s="12"/>
      <c r="B554" s="6"/>
      <c r="C554" s="6"/>
      <c r="D554" s="6"/>
      <c r="E554" s="13"/>
      <c r="F554" s="10">
        <f>IF(B554="","",IFERROR(VLOOKUP(B554,'Clients'!$A$5:$I$104,8,FALSE),""))</f>
      </c>
      <c r="G554" s="14">
        <f>IF(OR(E554="",F554=""),"",ROUND(E554*F554,2))</f>
      </c>
      <c r="H554" s="6"/>
      <c r="I554" s="6"/>
    </row>
    <row r="555" spans="1:9" x14ac:dyDescent="0.25">
      <c r="A555" s="12"/>
      <c r="B555" s="6"/>
      <c r="C555" s="6"/>
      <c r="D555" s="6"/>
      <c r="E555" s="13"/>
      <c r="F555" s="10">
        <f>IF(B555="","",IFERROR(VLOOKUP(B555,'Clients'!$A$5:$I$104,8,FALSE),""))</f>
      </c>
      <c r="G555" s="14">
        <f>IF(OR(E555="",F555=""),"",ROUND(E555*F555,2))</f>
      </c>
      <c r="H555" s="6"/>
      <c r="I555" s="6"/>
    </row>
    <row r="556" spans="1:9" x14ac:dyDescent="0.25">
      <c r="A556" s="12"/>
      <c r="B556" s="6"/>
      <c r="C556" s="6"/>
      <c r="D556" s="6"/>
      <c r="E556" s="13"/>
      <c r="F556" s="10">
        <f>IF(B556="","",IFERROR(VLOOKUP(B556,'Clients'!$A$5:$I$104,8,FALSE),""))</f>
      </c>
      <c r="G556" s="14">
        <f>IF(OR(E556="",F556=""),"",ROUND(E556*F556,2))</f>
      </c>
      <c r="H556" s="6"/>
      <c r="I556" s="6"/>
    </row>
    <row r="557" spans="1:9" x14ac:dyDescent="0.25">
      <c r="A557" s="12"/>
      <c r="B557" s="6"/>
      <c r="C557" s="6"/>
      <c r="D557" s="6"/>
      <c r="E557" s="13"/>
      <c r="F557" s="10">
        <f>IF(B557="","",IFERROR(VLOOKUP(B557,'Clients'!$A$5:$I$104,8,FALSE),""))</f>
      </c>
      <c r="G557" s="14">
        <f>IF(OR(E557="",F557=""),"",ROUND(E557*F557,2))</f>
      </c>
      <c r="H557" s="6"/>
      <c r="I557" s="6"/>
    </row>
    <row r="558" spans="1:9" x14ac:dyDescent="0.25">
      <c r="A558" s="12"/>
      <c r="B558" s="6"/>
      <c r="C558" s="6"/>
      <c r="D558" s="6"/>
      <c r="E558" s="13"/>
      <c r="F558" s="10">
        <f>IF(B558="","",IFERROR(VLOOKUP(B558,'Clients'!$A$5:$I$104,8,FALSE),""))</f>
      </c>
      <c r="G558" s="14">
        <f>IF(OR(E558="",F558=""),"",ROUND(E558*F558,2))</f>
      </c>
      <c r="H558" s="6"/>
      <c r="I558" s="6"/>
    </row>
    <row r="559" spans="1:9" x14ac:dyDescent="0.25">
      <c r="A559" s="12"/>
      <c r="B559" s="6"/>
      <c r="C559" s="6"/>
      <c r="D559" s="6"/>
      <c r="E559" s="13"/>
      <c r="F559" s="10">
        <f>IF(B559="","",IFERROR(VLOOKUP(B559,'Clients'!$A$5:$I$104,8,FALSE),""))</f>
      </c>
      <c r="G559" s="14">
        <f>IF(OR(E559="",F559=""),"",ROUND(E559*F559,2))</f>
      </c>
      <c r="H559" s="6"/>
      <c r="I559" s="6"/>
    </row>
    <row r="560" spans="1:9" x14ac:dyDescent="0.25">
      <c r="A560" s="12"/>
      <c r="B560" s="6"/>
      <c r="C560" s="6"/>
      <c r="D560" s="6"/>
      <c r="E560" s="13"/>
      <c r="F560" s="10">
        <f>IF(B560="","",IFERROR(VLOOKUP(B560,'Clients'!$A$5:$I$104,8,FALSE),""))</f>
      </c>
      <c r="G560" s="14">
        <f>IF(OR(E560="",F560=""),"",ROUND(E560*F560,2))</f>
      </c>
      <c r="H560" s="6"/>
      <c r="I560" s="6"/>
    </row>
    <row r="561" spans="1:9" x14ac:dyDescent="0.25">
      <c r="A561" s="12"/>
      <c r="B561" s="6"/>
      <c r="C561" s="6"/>
      <c r="D561" s="6"/>
      <c r="E561" s="13"/>
      <c r="F561" s="10">
        <f>IF(B561="","",IFERROR(VLOOKUP(B561,'Clients'!$A$5:$I$104,8,FALSE),""))</f>
      </c>
      <c r="G561" s="14">
        <f>IF(OR(E561="",F561=""),"",ROUND(E561*F561,2))</f>
      </c>
      <c r="H561" s="6"/>
      <c r="I561" s="6"/>
    </row>
    <row r="562" spans="1:9" x14ac:dyDescent="0.25">
      <c r="A562" s="12"/>
      <c r="B562" s="6"/>
      <c r="C562" s="6"/>
      <c r="D562" s="6"/>
      <c r="E562" s="13"/>
      <c r="F562" s="10">
        <f>IF(B562="","",IFERROR(VLOOKUP(B562,'Clients'!$A$5:$I$104,8,FALSE),""))</f>
      </c>
      <c r="G562" s="14">
        <f>IF(OR(E562="",F562=""),"",ROUND(E562*F562,2))</f>
      </c>
      <c r="H562" s="6"/>
      <c r="I562" s="6"/>
    </row>
    <row r="563" spans="1:9" x14ac:dyDescent="0.25">
      <c r="A563" s="12"/>
      <c r="B563" s="6"/>
      <c r="C563" s="6"/>
      <c r="D563" s="6"/>
      <c r="E563" s="13"/>
      <c r="F563" s="10">
        <f>IF(B563="","",IFERROR(VLOOKUP(B563,'Clients'!$A$5:$I$104,8,FALSE),""))</f>
      </c>
      <c r="G563" s="14">
        <f>IF(OR(E563="",F563=""),"",ROUND(E563*F563,2))</f>
      </c>
      <c r="H563" s="6"/>
      <c r="I563" s="6"/>
    </row>
    <row r="564" spans="1:9" x14ac:dyDescent="0.25">
      <c r="A564" s="12"/>
      <c r="B564" s="6"/>
      <c r="C564" s="6"/>
      <c r="D564" s="6"/>
      <c r="E564" s="13"/>
      <c r="F564" s="10">
        <f>IF(B564="","",IFERROR(VLOOKUP(B564,'Clients'!$A$5:$I$104,8,FALSE),""))</f>
      </c>
      <c r="G564" s="14">
        <f>IF(OR(E564="",F564=""),"",ROUND(E564*F564,2))</f>
      </c>
      <c r="H564" s="6"/>
      <c r="I564" s="6"/>
    </row>
    <row r="565" spans="1:9" x14ac:dyDescent="0.25">
      <c r="A565" s="12"/>
      <c r="B565" s="6"/>
      <c r="C565" s="6"/>
      <c r="D565" s="6"/>
      <c r="E565" s="13"/>
      <c r="F565" s="10">
        <f>IF(B565="","",IFERROR(VLOOKUP(B565,'Clients'!$A$5:$I$104,8,FALSE),""))</f>
      </c>
      <c r="G565" s="14">
        <f>IF(OR(E565="",F565=""),"",ROUND(E565*F565,2))</f>
      </c>
      <c r="H565" s="6"/>
      <c r="I565" s="6"/>
    </row>
    <row r="566" spans="1:9" x14ac:dyDescent="0.25">
      <c r="A566" s="12"/>
      <c r="B566" s="6"/>
      <c r="C566" s="6"/>
      <c r="D566" s="6"/>
      <c r="E566" s="13"/>
      <c r="F566" s="10">
        <f>IF(B566="","",IFERROR(VLOOKUP(B566,'Clients'!$A$5:$I$104,8,FALSE),""))</f>
      </c>
      <c r="G566" s="14">
        <f>IF(OR(E566="",F566=""),"",ROUND(E566*F566,2))</f>
      </c>
      <c r="H566" s="6"/>
      <c r="I566" s="6"/>
    </row>
    <row r="567" spans="1:9" x14ac:dyDescent="0.25">
      <c r="A567" s="12"/>
      <c r="B567" s="6"/>
      <c r="C567" s="6"/>
      <c r="D567" s="6"/>
      <c r="E567" s="13"/>
      <c r="F567" s="10">
        <f>IF(B567="","",IFERROR(VLOOKUP(B567,'Clients'!$A$5:$I$104,8,FALSE),""))</f>
      </c>
      <c r="G567" s="14">
        <f>IF(OR(E567="",F567=""),"",ROUND(E567*F567,2))</f>
      </c>
      <c r="H567" s="6"/>
      <c r="I567" s="6"/>
    </row>
    <row r="568" spans="1:9" x14ac:dyDescent="0.25">
      <c r="A568" s="12"/>
      <c r="B568" s="6"/>
      <c r="C568" s="6"/>
      <c r="D568" s="6"/>
      <c r="E568" s="13"/>
      <c r="F568" s="10">
        <f>IF(B568="","",IFERROR(VLOOKUP(B568,'Clients'!$A$5:$I$104,8,FALSE),""))</f>
      </c>
      <c r="G568" s="14">
        <f>IF(OR(E568="",F568=""),"",ROUND(E568*F568,2))</f>
      </c>
      <c r="H568" s="6"/>
      <c r="I568" s="6"/>
    </row>
    <row r="569" spans="1:9" x14ac:dyDescent="0.25">
      <c r="A569" s="12"/>
      <c r="B569" s="6"/>
      <c r="C569" s="6"/>
      <c r="D569" s="6"/>
      <c r="E569" s="13"/>
      <c r="F569" s="10">
        <f>IF(B569="","",IFERROR(VLOOKUP(B569,'Clients'!$A$5:$I$104,8,FALSE),""))</f>
      </c>
      <c r="G569" s="14">
        <f>IF(OR(E569="",F569=""),"",ROUND(E569*F569,2))</f>
      </c>
      <c r="H569" s="6"/>
      <c r="I569" s="6"/>
    </row>
    <row r="570" spans="1:9" x14ac:dyDescent="0.25">
      <c r="A570" s="12"/>
      <c r="B570" s="6"/>
      <c r="C570" s="6"/>
      <c r="D570" s="6"/>
      <c r="E570" s="13"/>
      <c r="F570" s="10">
        <f>IF(B570="","",IFERROR(VLOOKUP(B570,'Clients'!$A$5:$I$104,8,FALSE),""))</f>
      </c>
      <c r="G570" s="14">
        <f>IF(OR(E570="",F570=""),"",ROUND(E570*F570,2))</f>
      </c>
      <c r="H570" s="6"/>
      <c r="I570" s="6"/>
    </row>
    <row r="571" spans="1:9" x14ac:dyDescent="0.25">
      <c r="A571" s="12"/>
      <c r="B571" s="6"/>
      <c r="C571" s="6"/>
      <c r="D571" s="6"/>
      <c r="E571" s="13"/>
      <c r="F571" s="10">
        <f>IF(B571="","",IFERROR(VLOOKUP(B571,'Clients'!$A$5:$I$104,8,FALSE),""))</f>
      </c>
      <c r="G571" s="14">
        <f>IF(OR(E571="",F571=""),"",ROUND(E571*F571,2))</f>
      </c>
      <c r="H571" s="6"/>
      <c r="I571" s="6"/>
    </row>
    <row r="572" spans="1:9" x14ac:dyDescent="0.25">
      <c r="A572" s="12"/>
      <c r="B572" s="6"/>
      <c r="C572" s="6"/>
      <c r="D572" s="6"/>
      <c r="E572" s="13"/>
      <c r="F572" s="10">
        <f>IF(B572="","",IFERROR(VLOOKUP(B572,'Clients'!$A$5:$I$104,8,FALSE),""))</f>
      </c>
      <c r="G572" s="14">
        <f>IF(OR(E572="",F572=""),"",ROUND(E572*F572,2))</f>
      </c>
      <c r="H572" s="6"/>
      <c r="I572" s="6"/>
    </row>
    <row r="573" spans="1:9" x14ac:dyDescent="0.25">
      <c r="A573" s="12"/>
      <c r="B573" s="6"/>
      <c r="C573" s="6"/>
      <c r="D573" s="6"/>
      <c r="E573" s="13"/>
      <c r="F573" s="10">
        <f>IF(B573="","",IFERROR(VLOOKUP(B573,'Clients'!$A$5:$I$104,8,FALSE),""))</f>
      </c>
      <c r="G573" s="14">
        <f>IF(OR(E573="",F573=""),"",ROUND(E573*F573,2))</f>
      </c>
      <c r="H573" s="6"/>
      <c r="I573" s="6"/>
    </row>
    <row r="574" spans="1:9" x14ac:dyDescent="0.25">
      <c r="A574" s="12"/>
      <c r="B574" s="6"/>
      <c r="C574" s="6"/>
      <c r="D574" s="6"/>
      <c r="E574" s="13"/>
      <c r="F574" s="10">
        <f>IF(B574="","",IFERROR(VLOOKUP(B574,'Clients'!$A$5:$I$104,8,FALSE),""))</f>
      </c>
      <c r="G574" s="14">
        <f>IF(OR(E574="",F574=""),"",ROUND(E574*F574,2))</f>
      </c>
      <c r="H574" s="6"/>
      <c r="I574" s="6"/>
    </row>
    <row r="575" spans="1:9" x14ac:dyDescent="0.25">
      <c r="A575" s="12"/>
      <c r="B575" s="6"/>
      <c r="C575" s="6"/>
      <c r="D575" s="6"/>
      <c r="E575" s="13"/>
      <c r="F575" s="10">
        <f>IF(B575="","",IFERROR(VLOOKUP(B575,'Clients'!$A$5:$I$104,8,FALSE),""))</f>
      </c>
      <c r="G575" s="14">
        <f>IF(OR(E575="",F575=""),"",ROUND(E575*F575,2))</f>
      </c>
      <c r="H575" s="6"/>
      <c r="I575" s="6"/>
    </row>
    <row r="576" spans="1:9" x14ac:dyDescent="0.25">
      <c r="A576" s="12"/>
      <c r="B576" s="6"/>
      <c r="C576" s="6"/>
      <c r="D576" s="6"/>
      <c r="E576" s="13"/>
      <c r="F576" s="10">
        <f>IF(B576="","",IFERROR(VLOOKUP(B576,'Clients'!$A$5:$I$104,8,FALSE),""))</f>
      </c>
      <c r="G576" s="14">
        <f>IF(OR(E576="",F576=""),"",ROUND(E576*F576,2))</f>
      </c>
      <c r="H576" s="6"/>
      <c r="I576" s="6"/>
    </row>
    <row r="577" spans="1:9" x14ac:dyDescent="0.25">
      <c r="A577" s="12"/>
      <c r="B577" s="6"/>
      <c r="C577" s="6"/>
      <c r="D577" s="6"/>
      <c r="E577" s="13"/>
      <c r="F577" s="10">
        <f>IF(B577="","",IFERROR(VLOOKUP(B577,'Clients'!$A$5:$I$104,8,FALSE),""))</f>
      </c>
      <c r="G577" s="14">
        <f>IF(OR(E577="",F577=""),"",ROUND(E577*F577,2))</f>
      </c>
      <c r="H577" s="6"/>
      <c r="I577" s="6"/>
    </row>
    <row r="578" spans="1:9" x14ac:dyDescent="0.25">
      <c r="A578" s="12"/>
      <c r="B578" s="6"/>
      <c r="C578" s="6"/>
      <c r="D578" s="6"/>
      <c r="E578" s="13"/>
      <c r="F578" s="10">
        <f>IF(B578="","",IFERROR(VLOOKUP(B578,'Clients'!$A$5:$I$104,8,FALSE),""))</f>
      </c>
      <c r="G578" s="14">
        <f>IF(OR(E578="",F578=""),"",ROUND(E578*F578,2))</f>
      </c>
      <c r="H578" s="6"/>
      <c r="I578" s="6"/>
    </row>
    <row r="579" spans="1:9" x14ac:dyDescent="0.25">
      <c r="A579" s="12"/>
      <c r="B579" s="6"/>
      <c r="C579" s="6"/>
      <c r="D579" s="6"/>
      <c r="E579" s="13"/>
      <c r="F579" s="10">
        <f>IF(B579="","",IFERROR(VLOOKUP(B579,'Clients'!$A$5:$I$104,8,FALSE),""))</f>
      </c>
      <c r="G579" s="14">
        <f>IF(OR(E579="",F579=""),"",ROUND(E579*F579,2))</f>
      </c>
      <c r="H579" s="6"/>
      <c r="I579" s="6"/>
    </row>
    <row r="580" spans="1:9" x14ac:dyDescent="0.25">
      <c r="A580" s="12"/>
      <c r="B580" s="6"/>
      <c r="C580" s="6"/>
      <c r="D580" s="6"/>
      <c r="E580" s="13"/>
      <c r="F580" s="10">
        <f>IF(B580="","",IFERROR(VLOOKUP(B580,'Clients'!$A$5:$I$104,8,FALSE),""))</f>
      </c>
      <c r="G580" s="14">
        <f>IF(OR(E580="",F580=""),"",ROUND(E580*F580,2))</f>
      </c>
      <c r="H580" s="6"/>
      <c r="I580" s="6"/>
    </row>
    <row r="581" spans="1:9" x14ac:dyDescent="0.25">
      <c r="A581" s="12"/>
      <c r="B581" s="6"/>
      <c r="C581" s="6"/>
      <c r="D581" s="6"/>
      <c r="E581" s="13"/>
      <c r="F581" s="10">
        <f>IF(B581="","",IFERROR(VLOOKUP(B581,'Clients'!$A$5:$I$104,8,FALSE),""))</f>
      </c>
      <c r="G581" s="14">
        <f>IF(OR(E581="",F581=""),"",ROUND(E581*F581,2))</f>
      </c>
      <c r="H581" s="6"/>
      <c r="I581" s="6"/>
    </row>
    <row r="582" spans="1:9" x14ac:dyDescent="0.25">
      <c r="A582" s="12"/>
      <c r="B582" s="6"/>
      <c r="C582" s="6"/>
      <c r="D582" s="6"/>
      <c r="E582" s="13"/>
      <c r="F582" s="10">
        <f>IF(B582="","",IFERROR(VLOOKUP(B582,'Clients'!$A$5:$I$104,8,FALSE),""))</f>
      </c>
      <c r="G582" s="14">
        <f>IF(OR(E582="",F582=""),"",ROUND(E582*F582,2))</f>
      </c>
      <c r="H582" s="6"/>
      <c r="I582" s="6"/>
    </row>
    <row r="583" spans="1:9" x14ac:dyDescent="0.25">
      <c r="A583" s="12"/>
      <c r="B583" s="6"/>
      <c r="C583" s="6"/>
      <c r="D583" s="6"/>
      <c r="E583" s="13"/>
      <c r="F583" s="10">
        <f>IF(B583="","",IFERROR(VLOOKUP(B583,'Clients'!$A$5:$I$104,8,FALSE),""))</f>
      </c>
      <c r="G583" s="14">
        <f>IF(OR(E583="",F583=""),"",ROUND(E583*F583,2))</f>
      </c>
      <c r="H583" s="6"/>
      <c r="I583" s="6"/>
    </row>
    <row r="584" spans="1:9" x14ac:dyDescent="0.25">
      <c r="A584" s="12"/>
      <c r="B584" s="6"/>
      <c r="C584" s="6"/>
      <c r="D584" s="6"/>
      <c r="E584" s="13"/>
      <c r="F584" s="10">
        <f>IF(B584="","",IFERROR(VLOOKUP(B584,'Clients'!$A$5:$I$104,8,FALSE),""))</f>
      </c>
      <c r="G584" s="14">
        <f>IF(OR(E584="",F584=""),"",ROUND(E584*F584,2))</f>
      </c>
      <c r="H584" s="6"/>
      <c r="I584" s="6"/>
    </row>
    <row r="585" spans="1:9" x14ac:dyDescent="0.25">
      <c r="A585" s="12"/>
      <c r="B585" s="6"/>
      <c r="C585" s="6"/>
      <c r="D585" s="6"/>
      <c r="E585" s="13"/>
      <c r="F585" s="10">
        <f>IF(B585="","",IFERROR(VLOOKUP(B585,'Clients'!$A$5:$I$104,8,FALSE),""))</f>
      </c>
      <c r="G585" s="14">
        <f>IF(OR(E585="",F585=""),"",ROUND(E585*F585,2))</f>
      </c>
      <c r="H585" s="6"/>
      <c r="I585" s="6"/>
    </row>
    <row r="586" spans="1:9" x14ac:dyDescent="0.25">
      <c r="A586" s="12"/>
      <c r="B586" s="6"/>
      <c r="C586" s="6"/>
      <c r="D586" s="6"/>
      <c r="E586" s="13"/>
      <c r="F586" s="10">
        <f>IF(B586="","",IFERROR(VLOOKUP(B586,'Clients'!$A$5:$I$104,8,FALSE),""))</f>
      </c>
      <c r="G586" s="14">
        <f>IF(OR(E586="",F586=""),"",ROUND(E586*F586,2))</f>
      </c>
      <c r="H586" s="6"/>
      <c r="I586" s="6"/>
    </row>
    <row r="587" spans="1:9" x14ac:dyDescent="0.25">
      <c r="A587" s="12"/>
      <c r="B587" s="6"/>
      <c r="C587" s="6"/>
      <c r="D587" s="6"/>
      <c r="E587" s="13"/>
      <c r="F587" s="10">
        <f>IF(B587="","",IFERROR(VLOOKUP(B587,'Clients'!$A$5:$I$104,8,FALSE),""))</f>
      </c>
      <c r="G587" s="14">
        <f>IF(OR(E587="",F587=""),"",ROUND(E587*F587,2))</f>
      </c>
      <c r="H587" s="6"/>
      <c r="I587" s="6"/>
    </row>
    <row r="588" spans="1:9" x14ac:dyDescent="0.25">
      <c r="A588" s="12"/>
      <c r="B588" s="6"/>
      <c r="C588" s="6"/>
      <c r="D588" s="6"/>
      <c r="E588" s="13"/>
      <c r="F588" s="10">
        <f>IF(B588="","",IFERROR(VLOOKUP(B588,'Clients'!$A$5:$I$104,8,FALSE),""))</f>
      </c>
      <c r="G588" s="14">
        <f>IF(OR(E588="",F588=""),"",ROUND(E588*F588,2))</f>
      </c>
      <c r="H588" s="6"/>
      <c r="I588" s="6"/>
    </row>
    <row r="589" spans="1:9" x14ac:dyDescent="0.25">
      <c r="A589" s="12"/>
      <c r="B589" s="6"/>
      <c r="C589" s="6"/>
      <c r="D589" s="6"/>
      <c r="E589" s="13"/>
      <c r="F589" s="10">
        <f>IF(B589="","",IFERROR(VLOOKUP(B589,'Clients'!$A$5:$I$104,8,FALSE),""))</f>
      </c>
      <c r="G589" s="14">
        <f>IF(OR(E589="",F589=""),"",ROUND(E589*F589,2))</f>
      </c>
      <c r="H589" s="6"/>
      <c r="I589" s="6"/>
    </row>
    <row r="590" spans="1:9" x14ac:dyDescent="0.25">
      <c r="A590" s="12"/>
      <c r="B590" s="6"/>
      <c r="C590" s="6"/>
      <c r="D590" s="6"/>
      <c r="E590" s="13"/>
      <c r="F590" s="10">
        <f>IF(B590="","",IFERROR(VLOOKUP(B590,'Clients'!$A$5:$I$104,8,FALSE),""))</f>
      </c>
      <c r="G590" s="14">
        <f>IF(OR(E590="",F590=""),"",ROUND(E590*F590,2))</f>
      </c>
      <c r="H590" s="6"/>
      <c r="I590" s="6"/>
    </row>
    <row r="591" spans="1:9" x14ac:dyDescent="0.25">
      <c r="A591" s="12"/>
      <c r="B591" s="6"/>
      <c r="C591" s="6"/>
      <c r="D591" s="6"/>
      <c r="E591" s="13"/>
      <c r="F591" s="10">
        <f>IF(B591="","",IFERROR(VLOOKUP(B591,'Clients'!$A$5:$I$104,8,FALSE),""))</f>
      </c>
      <c r="G591" s="14">
        <f>IF(OR(E591="",F591=""),"",ROUND(E591*F591,2))</f>
      </c>
      <c r="H591" s="6"/>
      <c r="I591" s="6"/>
    </row>
    <row r="592" spans="1:9" x14ac:dyDescent="0.25">
      <c r="A592" s="12"/>
      <c r="B592" s="6"/>
      <c r="C592" s="6"/>
      <c r="D592" s="6"/>
      <c r="E592" s="13"/>
      <c r="F592" s="10">
        <f>IF(B592="","",IFERROR(VLOOKUP(B592,'Clients'!$A$5:$I$104,8,FALSE),""))</f>
      </c>
      <c r="G592" s="14">
        <f>IF(OR(E592="",F592=""),"",ROUND(E592*F592,2))</f>
      </c>
      <c r="H592" s="6"/>
      <c r="I592" s="6"/>
    </row>
    <row r="593" spans="1:9" x14ac:dyDescent="0.25">
      <c r="A593" s="12"/>
      <c r="B593" s="6"/>
      <c r="C593" s="6"/>
      <c r="D593" s="6"/>
      <c r="E593" s="13"/>
      <c r="F593" s="10">
        <f>IF(B593="","",IFERROR(VLOOKUP(B593,'Clients'!$A$5:$I$104,8,FALSE),""))</f>
      </c>
      <c r="G593" s="14">
        <f>IF(OR(E593="",F593=""),"",ROUND(E593*F593,2))</f>
      </c>
      <c r="H593" s="6"/>
      <c r="I593" s="6"/>
    </row>
    <row r="594" spans="1:9" x14ac:dyDescent="0.25">
      <c r="A594" s="12"/>
      <c r="B594" s="6"/>
      <c r="C594" s="6"/>
      <c r="D594" s="6"/>
      <c r="E594" s="13"/>
      <c r="F594" s="10">
        <f>IF(B594="","",IFERROR(VLOOKUP(B594,'Clients'!$A$5:$I$104,8,FALSE),""))</f>
      </c>
      <c r="G594" s="14">
        <f>IF(OR(E594="",F594=""),"",ROUND(E594*F594,2))</f>
      </c>
      <c r="H594" s="6"/>
      <c r="I594" s="6"/>
    </row>
    <row r="595" spans="1:9" x14ac:dyDescent="0.25">
      <c r="A595" s="12"/>
      <c r="B595" s="6"/>
      <c r="C595" s="6"/>
      <c r="D595" s="6"/>
      <c r="E595" s="13"/>
      <c r="F595" s="10">
        <f>IF(B595="","",IFERROR(VLOOKUP(B595,'Clients'!$A$5:$I$104,8,FALSE),""))</f>
      </c>
      <c r="G595" s="14">
        <f>IF(OR(E595="",F595=""),"",ROUND(E595*F595,2))</f>
      </c>
      <c r="H595" s="6"/>
      <c r="I595" s="6"/>
    </row>
    <row r="596" spans="1:9" x14ac:dyDescent="0.25">
      <c r="A596" s="12"/>
      <c r="B596" s="6"/>
      <c r="C596" s="6"/>
      <c r="D596" s="6"/>
      <c r="E596" s="13"/>
      <c r="F596" s="10">
        <f>IF(B596="","",IFERROR(VLOOKUP(B596,'Clients'!$A$5:$I$104,8,FALSE),""))</f>
      </c>
      <c r="G596" s="14">
        <f>IF(OR(E596="",F596=""),"",ROUND(E596*F596,2))</f>
      </c>
      <c r="H596" s="6"/>
      <c r="I596" s="6"/>
    </row>
    <row r="597" spans="1:9" x14ac:dyDescent="0.25">
      <c r="A597" s="12"/>
      <c r="B597" s="6"/>
      <c r="C597" s="6"/>
      <c r="D597" s="6"/>
      <c r="E597" s="13"/>
      <c r="F597" s="10">
        <f>IF(B597="","",IFERROR(VLOOKUP(B597,'Clients'!$A$5:$I$104,8,FALSE),""))</f>
      </c>
      <c r="G597" s="14">
        <f>IF(OR(E597="",F597=""),"",ROUND(E597*F597,2))</f>
      </c>
      <c r="H597" s="6"/>
      <c r="I597" s="6"/>
    </row>
    <row r="598" spans="1:9" x14ac:dyDescent="0.25">
      <c r="A598" s="12"/>
      <c r="B598" s="6"/>
      <c r="C598" s="6"/>
      <c r="D598" s="6"/>
      <c r="E598" s="13"/>
      <c r="F598" s="10">
        <f>IF(B598="","",IFERROR(VLOOKUP(B598,'Clients'!$A$5:$I$104,8,FALSE),""))</f>
      </c>
      <c r="G598" s="14">
        <f>IF(OR(E598="",F598=""),"",ROUND(E598*F598,2))</f>
      </c>
      <c r="H598" s="6"/>
      <c r="I598" s="6"/>
    </row>
    <row r="599" spans="1:9" x14ac:dyDescent="0.25">
      <c r="A599" s="12"/>
      <c r="B599" s="6"/>
      <c r="C599" s="6"/>
      <c r="D599" s="6"/>
      <c r="E599" s="13"/>
      <c r="F599" s="10">
        <f>IF(B599="","",IFERROR(VLOOKUP(B599,'Clients'!$A$5:$I$104,8,FALSE),""))</f>
      </c>
      <c r="G599" s="14">
        <f>IF(OR(E599="",F599=""),"",ROUND(E599*F599,2))</f>
      </c>
      <c r="H599" s="6"/>
      <c r="I599" s="6"/>
    </row>
    <row r="600" spans="1:9" x14ac:dyDescent="0.25">
      <c r="A600" s="12"/>
      <c r="B600" s="6"/>
      <c r="C600" s="6"/>
      <c r="D600" s="6"/>
      <c r="E600" s="13"/>
      <c r="F600" s="10">
        <f>IF(B600="","",IFERROR(VLOOKUP(B600,'Clients'!$A$5:$I$104,8,FALSE),""))</f>
      </c>
      <c r="G600" s="14">
        <f>IF(OR(E600="",F600=""),"",ROUND(E600*F600,2))</f>
      </c>
      <c r="H600" s="6"/>
      <c r="I600" s="6"/>
    </row>
    <row r="601" spans="1:9" x14ac:dyDescent="0.25">
      <c r="A601" s="12"/>
      <c r="B601" s="6"/>
      <c r="C601" s="6"/>
      <c r="D601" s="6"/>
      <c r="E601" s="13"/>
      <c r="F601" s="10">
        <f>IF(B601="","",IFERROR(VLOOKUP(B601,'Clients'!$A$5:$I$104,8,FALSE),""))</f>
      </c>
      <c r="G601" s="14">
        <f>IF(OR(E601="",F601=""),"",ROUND(E601*F601,2))</f>
      </c>
      <c r="H601" s="6"/>
      <c r="I601" s="6"/>
    </row>
    <row r="602" spans="1:9" x14ac:dyDescent="0.25">
      <c r="A602" s="12"/>
      <c r="B602" s="6"/>
      <c r="C602" s="6"/>
      <c r="D602" s="6"/>
      <c r="E602" s="13"/>
      <c r="F602" s="10">
        <f>IF(B602="","",IFERROR(VLOOKUP(B602,'Clients'!$A$5:$I$104,8,FALSE),""))</f>
      </c>
      <c r="G602" s="14">
        <f>IF(OR(E602="",F602=""),"",ROUND(E602*F602,2))</f>
      </c>
      <c r="H602" s="6"/>
      <c r="I602" s="6"/>
    </row>
    <row r="603" spans="1:9" x14ac:dyDescent="0.25">
      <c r="A603" s="12"/>
      <c r="B603" s="6"/>
      <c r="C603" s="6"/>
      <c r="D603" s="6"/>
      <c r="E603" s="13"/>
      <c r="F603" s="10">
        <f>IF(B603="","",IFERROR(VLOOKUP(B603,'Clients'!$A$5:$I$104,8,FALSE),""))</f>
      </c>
      <c r="G603" s="14">
        <f>IF(OR(E603="",F603=""),"",ROUND(E603*F603,2))</f>
      </c>
      <c r="H603" s="6"/>
      <c r="I603" s="6"/>
    </row>
    <row r="604" spans="1:9" x14ac:dyDescent="0.25">
      <c r="A604" s="12"/>
      <c r="B604" s="6"/>
      <c r="C604" s="6"/>
      <c r="D604" s="6"/>
      <c r="E604" s="13"/>
      <c r="F604" s="10">
        <f>IF(B604="","",IFERROR(VLOOKUP(B604,'Clients'!$A$5:$I$104,8,FALSE),""))</f>
      </c>
      <c r="G604" s="14">
        <f>IF(OR(E604="",F604=""),"",ROUND(E604*F604,2))</f>
      </c>
      <c r="H604" s="6"/>
      <c r="I604" s="6"/>
    </row>
    <row r="605" spans="1:9" x14ac:dyDescent="0.25">
      <c r="A605" s="12"/>
      <c r="B605" s="6"/>
      <c r="C605" s="6"/>
      <c r="D605" s="6"/>
      <c r="E605" s="13"/>
      <c r="F605" s="10">
        <f>IF(B605="","",IFERROR(VLOOKUP(B605,'Clients'!$A$5:$I$104,8,FALSE),""))</f>
      </c>
      <c r="G605" s="14">
        <f>IF(OR(E605="",F605=""),"",ROUND(E605*F605,2))</f>
      </c>
      <c r="H605" s="6"/>
      <c r="I605" s="6"/>
    </row>
    <row r="606" spans="1:9" x14ac:dyDescent="0.25">
      <c r="A606" s="12"/>
      <c r="B606" s="6"/>
      <c r="C606" s="6"/>
      <c r="D606" s="6"/>
      <c r="E606" s="13"/>
      <c r="F606" s="10">
        <f>IF(B606="","",IFERROR(VLOOKUP(B606,'Clients'!$A$5:$I$104,8,FALSE),""))</f>
      </c>
      <c r="G606" s="14">
        <f>IF(OR(E606="",F606=""),"",ROUND(E606*F606,2))</f>
      </c>
      <c r="H606" s="6"/>
      <c r="I606" s="6"/>
    </row>
    <row r="607" spans="1:9" x14ac:dyDescent="0.25">
      <c r="A607" s="12"/>
      <c r="B607" s="6"/>
      <c r="C607" s="6"/>
      <c r="D607" s="6"/>
      <c r="E607" s="13"/>
      <c r="F607" s="10">
        <f>IF(B607="","",IFERROR(VLOOKUP(B607,'Clients'!$A$5:$I$104,8,FALSE),""))</f>
      </c>
      <c r="G607" s="14">
        <f>IF(OR(E607="",F607=""),"",ROUND(E607*F607,2))</f>
      </c>
      <c r="H607" s="6"/>
      <c r="I607" s="6"/>
    </row>
    <row r="608" spans="1:9" x14ac:dyDescent="0.25">
      <c r="A608" s="12"/>
      <c r="B608" s="6"/>
      <c r="C608" s="6"/>
      <c r="D608" s="6"/>
      <c r="E608" s="13"/>
      <c r="F608" s="10">
        <f>IF(B608="","",IFERROR(VLOOKUP(B608,'Clients'!$A$5:$I$104,8,FALSE),""))</f>
      </c>
      <c r="G608" s="14">
        <f>IF(OR(E608="",F608=""),"",ROUND(E608*F608,2))</f>
      </c>
      <c r="H608" s="6"/>
      <c r="I608" s="6"/>
    </row>
    <row r="609" spans="1:9" x14ac:dyDescent="0.25">
      <c r="A609" s="12"/>
      <c r="B609" s="6"/>
      <c r="C609" s="6"/>
      <c r="D609" s="6"/>
      <c r="E609" s="13"/>
      <c r="F609" s="10">
        <f>IF(B609="","",IFERROR(VLOOKUP(B609,'Clients'!$A$5:$I$104,8,FALSE),""))</f>
      </c>
      <c r="G609" s="14">
        <f>IF(OR(E609="",F609=""),"",ROUND(E609*F609,2))</f>
      </c>
      <c r="H609" s="6"/>
      <c r="I609" s="6"/>
    </row>
    <row r="610" spans="1:9" x14ac:dyDescent="0.25">
      <c r="A610" s="12"/>
      <c r="B610" s="6"/>
      <c r="C610" s="6"/>
      <c r="D610" s="6"/>
      <c r="E610" s="13"/>
      <c r="F610" s="10">
        <f>IF(B610="","",IFERROR(VLOOKUP(B610,'Clients'!$A$5:$I$104,8,FALSE),""))</f>
      </c>
      <c r="G610" s="14">
        <f>IF(OR(E610="",F610=""),"",ROUND(E610*F610,2))</f>
      </c>
      <c r="H610" s="6"/>
      <c r="I610" s="6"/>
    </row>
    <row r="611" spans="1:9" x14ac:dyDescent="0.25">
      <c r="A611" s="12"/>
      <c r="B611" s="6"/>
      <c r="C611" s="6"/>
      <c r="D611" s="6"/>
      <c r="E611" s="13"/>
      <c r="F611" s="10">
        <f>IF(B611="","",IFERROR(VLOOKUP(B611,'Clients'!$A$5:$I$104,8,FALSE),""))</f>
      </c>
      <c r="G611" s="14">
        <f>IF(OR(E611="",F611=""),"",ROUND(E611*F611,2))</f>
      </c>
      <c r="H611" s="6"/>
      <c r="I611" s="6"/>
    </row>
    <row r="612" spans="1:9" x14ac:dyDescent="0.25">
      <c r="A612" s="12"/>
      <c r="B612" s="6"/>
      <c r="C612" s="6"/>
      <c r="D612" s="6"/>
      <c r="E612" s="13"/>
      <c r="F612" s="10">
        <f>IF(B612="","",IFERROR(VLOOKUP(B612,'Clients'!$A$5:$I$104,8,FALSE),""))</f>
      </c>
      <c r="G612" s="14">
        <f>IF(OR(E612="",F612=""),"",ROUND(E612*F612,2))</f>
      </c>
      <c r="H612" s="6"/>
      <c r="I612" s="6"/>
    </row>
    <row r="613" spans="1:9" x14ac:dyDescent="0.25">
      <c r="A613" s="12"/>
      <c r="B613" s="6"/>
      <c r="C613" s="6"/>
      <c r="D613" s="6"/>
      <c r="E613" s="13"/>
      <c r="F613" s="10">
        <f>IF(B613="","",IFERROR(VLOOKUP(B613,'Clients'!$A$5:$I$104,8,FALSE),""))</f>
      </c>
      <c r="G613" s="14">
        <f>IF(OR(E613="",F613=""),"",ROUND(E613*F613,2))</f>
      </c>
      <c r="H613" s="6"/>
      <c r="I613" s="6"/>
    </row>
    <row r="614" spans="1:9" x14ac:dyDescent="0.25">
      <c r="A614" s="12"/>
      <c r="B614" s="6"/>
      <c r="C614" s="6"/>
      <c r="D614" s="6"/>
      <c r="E614" s="13"/>
      <c r="F614" s="10">
        <f>IF(B614="","",IFERROR(VLOOKUP(B614,'Clients'!$A$5:$I$104,8,FALSE),""))</f>
      </c>
      <c r="G614" s="14">
        <f>IF(OR(E614="",F614=""),"",ROUND(E614*F614,2))</f>
      </c>
      <c r="H614" s="6"/>
      <c r="I614" s="6"/>
    </row>
    <row r="615" spans="1:9" x14ac:dyDescent="0.25">
      <c r="A615" s="12"/>
      <c r="B615" s="6"/>
      <c r="C615" s="6"/>
      <c r="D615" s="6"/>
      <c r="E615" s="13"/>
      <c r="F615" s="10">
        <f>IF(B615="","",IFERROR(VLOOKUP(B615,'Clients'!$A$5:$I$104,8,FALSE),""))</f>
      </c>
      <c r="G615" s="14">
        <f>IF(OR(E615="",F615=""),"",ROUND(E615*F615,2))</f>
      </c>
      <c r="H615" s="6"/>
      <c r="I615" s="6"/>
    </row>
    <row r="616" spans="1:9" x14ac:dyDescent="0.25">
      <c r="A616" s="12"/>
      <c r="B616" s="6"/>
      <c r="C616" s="6"/>
      <c r="D616" s="6"/>
      <c r="E616" s="13"/>
      <c r="F616" s="10">
        <f>IF(B616="","",IFERROR(VLOOKUP(B616,'Clients'!$A$5:$I$104,8,FALSE),""))</f>
      </c>
      <c r="G616" s="14">
        <f>IF(OR(E616="",F616=""),"",ROUND(E616*F616,2))</f>
      </c>
      <c r="H616" s="6"/>
      <c r="I616" s="6"/>
    </row>
    <row r="617" spans="1:9" x14ac:dyDescent="0.25">
      <c r="A617" s="12"/>
      <c r="B617" s="6"/>
      <c r="C617" s="6"/>
      <c r="D617" s="6"/>
      <c r="E617" s="13"/>
      <c r="F617" s="10">
        <f>IF(B617="","",IFERROR(VLOOKUP(B617,'Clients'!$A$5:$I$104,8,FALSE),""))</f>
      </c>
      <c r="G617" s="14">
        <f>IF(OR(E617="",F617=""),"",ROUND(E617*F617,2))</f>
      </c>
      <c r="H617" s="6"/>
      <c r="I617" s="6"/>
    </row>
    <row r="618" spans="1:9" x14ac:dyDescent="0.25">
      <c r="A618" s="12"/>
      <c r="B618" s="6"/>
      <c r="C618" s="6"/>
      <c r="D618" s="6"/>
      <c r="E618" s="13"/>
      <c r="F618" s="10">
        <f>IF(B618="","",IFERROR(VLOOKUP(B618,'Clients'!$A$5:$I$104,8,FALSE),""))</f>
      </c>
      <c r="G618" s="14">
        <f>IF(OR(E618="",F618=""),"",ROUND(E618*F618,2))</f>
      </c>
      <c r="H618" s="6"/>
      <c r="I618" s="6"/>
    </row>
    <row r="619" spans="1:9" x14ac:dyDescent="0.25">
      <c r="A619" s="12"/>
      <c r="B619" s="6"/>
      <c r="C619" s="6"/>
      <c r="D619" s="6"/>
      <c r="E619" s="13"/>
      <c r="F619" s="10">
        <f>IF(B619="","",IFERROR(VLOOKUP(B619,'Clients'!$A$5:$I$104,8,FALSE),""))</f>
      </c>
      <c r="G619" s="14">
        <f>IF(OR(E619="",F619=""),"",ROUND(E619*F619,2))</f>
      </c>
      <c r="H619" s="6"/>
      <c r="I619" s="6"/>
    </row>
    <row r="620" spans="1:9" x14ac:dyDescent="0.25">
      <c r="A620" s="12"/>
      <c r="B620" s="6"/>
      <c r="C620" s="6"/>
      <c r="D620" s="6"/>
      <c r="E620" s="13"/>
      <c r="F620" s="10">
        <f>IF(B620="","",IFERROR(VLOOKUP(B620,'Clients'!$A$5:$I$104,8,FALSE),""))</f>
      </c>
      <c r="G620" s="14">
        <f>IF(OR(E620="",F620=""),"",ROUND(E620*F620,2))</f>
      </c>
      <c r="H620" s="6"/>
      <c r="I620" s="6"/>
    </row>
    <row r="621" spans="1:9" x14ac:dyDescent="0.25">
      <c r="A621" s="12"/>
      <c r="B621" s="6"/>
      <c r="C621" s="6"/>
      <c r="D621" s="6"/>
      <c r="E621" s="13"/>
      <c r="F621" s="10">
        <f>IF(B621="","",IFERROR(VLOOKUP(B621,'Clients'!$A$5:$I$104,8,FALSE),""))</f>
      </c>
      <c r="G621" s="14">
        <f>IF(OR(E621="",F621=""),"",ROUND(E621*F621,2))</f>
      </c>
      <c r="H621" s="6"/>
      <c r="I621" s="6"/>
    </row>
    <row r="622" spans="1:9" x14ac:dyDescent="0.25">
      <c r="A622" s="12"/>
      <c r="B622" s="6"/>
      <c r="C622" s="6"/>
      <c r="D622" s="6"/>
      <c r="E622" s="13"/>
      <c r="F622" s="10">
        <f>IF(B622="","",IFERROR(VLOOKUP(B622,'Clients'!$A$5:$I$104,8,FALSE),""))</f>
      </c>
      <c r="G622" s="14">
        <f>IF(OR(E622="",F622=""),"",ROUND(E622*F622,2))</f>
      </c>
      <c r="H622" s="6"/>
      <c r="I622" s="6"/>
    </row>
    <row r="623" spans="1:9" x14ac:dyDescent="0.25">
      <c r="A623" s="12"/>
      <c r="B623" s="6"/>
      <c r="C623" s="6"/>
      <c r="D623" s="6"/>
      <c r="E623" s="13"/>
      <c r="F623" s="10">
        <f>IF(B623="","",IFERROR(VLOOKUP(B623,'Clients'!$A$5:$I$104,8,FALSE),""))</f>
      </c>
      <c r="G623" s="14">
        <f>IF(OR(E623="",F623=""),"",ROUND(E623*F623,2))</f>
      </c>
      <c r="H623" s="6"/>
      <c r="I623" s="6"/>
    </row>
    <row r="624" spans="1:9" x14ac:dyDescent="0.25">
      <c r="A624" s="12"/>
      <c r="B624" s="6"/>
      <c r="C624" s="6"/>
      <c r="D624" s="6"/>
      <c r="E624" s="13"/>
      <c r="F624" s="10">
        <f>IF(B624="","",IFERROR(VLOOKUP(B624,'Clients'!$A$5:$I$104,8,FALSE),""))</f>
      </c>
      <c r="G624" s="14">
        <f>IF(OR(E624="",F624=""),"",ROUND(E624*F624,2))</f>
      </c>
      <c r="H624" s="6"/>
      <c r="I624" s="6"/>
    </row>
    <row r="625" spans="1:9" x14ac:dyDescent="0.25">
      <c r="A625" s="12"/>
      <c r="B625" s="6"/>
      <c r="C625" s="6"/>
      <c r="D625" s="6"/>
      <c r="E625" s="13"/>
      <c r="F625" s="10">
        <f>IF(B625="","",IFERROR(VLOOKUP(B625,'Clients'!$A$5:$I$104,8,FALSE),""))</f>
      </c>
      <c r="G625" s="14">
        <f>IF(OR(E625="",F625=""),"",ROUND(E625*F625,2))</f>
      </c>
      <c r="H625" s="6"/>
      <c r="I625" s="6"/>
    </row>
    <row r="626" spans="1:9" x14ac:dyDescent="0.25">
      <c r="A626" s="12"/>
      <c r="B626" s="6"/>
      <c r="C626" s="6"/>
      <c r="D626" s="6"/>
      <c r="E626" s="13"/>
      <c r="F626" s="10">
        <f>IF(B626="","",IFERROR(VLOOKUP(B626,'Clients'!$A$5:$I$104,8,FALSE),""))</f>
      </c>
      <c r="G626" s="14">
        <f>IF(OR(E626="",F626=""),"",ROUND(E626*F626,2))</f>
      </c>
      <c r="H626" s="6"/>
      <c r="I626" s="6"/>
    </row>
    <row r="627" spans="1:9" x14ac:dyDescent="0.25">
      <c r="A627" s="12"/>
      <c r="B627" s="6"/>
      <c r="C627" s="6"/>
      <c r="D627" s="6"/>
      <c r="E627" s="13"/>
      <c r="F627" s="10">
        <f>IF(B627="","",IFERROR(VLOOKUP(B627,'Clients'!$A$5:$I$104,8,FALSE),""))</f>
      </c>
      <c r="G627" s="14">
        <f>IF(OR(E627="",F627=""),"",ROUND(E627*F627,2))</f>
      </c>
      <c r="H627" s="6"/>
      <c r="I627" s="6"/>
    </row>
    <row r="628" spans="1:9" x14ac:dyDescent="0.25">
      <c r="A628" s="12"/>
      <c r="B628" s="6"/>
      <c r="C628" s="6"/>
      <c r="D628" s="6"/>
      <c r="E628" s="13"/>
      <c r="F628" s="10">
        <f>IF(B628="","",IFERROR(VLOOKUP(B628,'Clients'!$A$5:$I$104,8,FALSE),""))</f>
      </c>
      <c r="G628" s="14">
        <f>IF(OR(E628="",F628=""),"",ROUND(E628*F628,2))</f>
      </c>
      <c r="H628" s="6"/>
      <c r="I628" s="6"/>
    </row>
    <row r="629" spans="1:9" x14ac:dyDescent="0.25">
      <c r="A629" s="12"/>
      <c r="B629" s="6"/>
      <c r="C629" s="6"/>
      <c r="D629" s="6"/>
      <c r="E629" s="13"/>
      <c r="F629" s="10">
        <f>IF(B629="","",IFERROR(VLOOKUP(B629,'Clients'!$A$5:$I$104,8,FALSE),""))</f>
      </c>
      <c r="G629" s="14">
        <f>IF(OR(E629="",F629=""),"",ROUND(E629*F629,2))</f>
      </c>
      <c r="H629" s="6"/>
      <c r="I629" s="6"/>
    </row>
    <row r="630" spans="1:9" x14ac:dyDescent="0.25">
      <c r="A630" s="12"/>
      <c r="B630" s="6"/>
      <c r="C630" s="6"/>
      <c r="D630" s="6"/>
      <c r="E630" s="13"/>
      <c r="F630" s="10">
        <f>IF(B630="","",IFERROR(VLOOKUP(B630,'Clients'!$A$5:$I$104,8,FALSE),""))</f>
      </c>
      <c r="G630" s="14">
        <f>IF(OR(E630="",F630=""),"",ROUND(E630*F630,2))</f>
      </c>
      <c r="H630" s="6"/>
      <c r="I630" s="6"/>
    </row>
    <row r="631" spans="1:9" x14ac:dyDescent="0.25">
      <c r="A631" s="12"/>
      <c r="B631" s="6"/>
      <c r="C631" s="6"/>
      <c r="D631" s="6"/>
      <c r="E631" s="13"/>
      <c r="F631" s="10">
        <f>IF(B631="","",IFERROR(VLOOKUP(B631,'Clients'!$A$5:$I$104,8,FALSE),""))</f>
      </c>
      <c r="G631" s="14">
        <f>IF(OR(E631="",F631=""),"",ROUND(E631*F631,2))</f>
      </c>
      <c r="H631" s="6"/>
      <c r="I631" s="6"/>
    </row>
    <row r="632" spans="1:9" x14ac:dyDescent="0.25">
      <c r="A632" s="12"/>
      <c r="B632" s="6"/>
      <c r="C632" s="6"/>
      <c r="D632" s="6"/>
      <c r="E632" s="13"/>
      <c r="F632" s="10">
        <f>IF(B632="","",IFERROR(VLOOKUP(B632,'Clients'!$A$5:$I$104,8,FALSE),""))</f>
      </c>
      <c r="G632" s="14">
        <f>IF(OR(E632="",F632=""),"",ROUND(E632*F632,2))</f>
      </c>
      <c r="H632" s="6"/>
      <c r="I632" s="6"/>
    </row>
    <row r="633" spans="1:9" x14ac:dyDescent="0.25">
      <c r="A633" s="12"/>
      <c r="B633" s="6"/>
      <c r="C633" s="6"/>
      <c r="D633" s="6"/>
      <c r="E633" s="13"/>
      <c r="F633" s="10">
        <f>IF(B633="","",IFERROR(VLOOKUP(B633,'Clients'!$A$5:$I$104,8,FALSE),""))</f>
      </c>
      <c r="G633" s="14">
        <f>IF(OR(E633="",F633=""),"",ROUND(E633*F633,2))</f>
      </c>
      <c r="H633" s="6"/>
      <c r="I633" s="6"/>
    </row>
    <row r="634" spans="1:9" x14ac:dyDescent="0.25">
      <c r="A634" s="12"/>
      <c r="B634" s="6"/>
      <c r="C634" s="6"/>
      <c r="D634" s="6"/>
      <c r="E634" s="13"/>
      <c r="F634" s="10">
        <f>IF(B634="","",IFERROR(VLOOKUP(B634,'Clients'!$A$5:$I$104,8,FALSE),""))</f>
      </c>
      <c r="G634" s="14">
        <f>IF(OR(E634="",F634=""),"",ROUND(E634*F634,2))</f>
      </c>
      <c r="H634" s="6"/>
      <c r="I634" s="6"/>
    </row>
    <row r="635" spans="1:9" x14ac:dyDescent="0.25">
      <c r="A635" s="12"/>
      <c r="B635" s="6"/>
      <c r="C635" s="6"/>
      <c r="D635" s="6"/>
      <c r="E635" s="13"/>
      <c r="F635" s="10">
        <f>IF(B635="","",IFERROR(VLOOKUP(B635,'Clients'!$A$5:$I$104,8,FALSE),""))</f>
      </c>
      <c r="G635" s="14">
        <f>IF(OR(E635="",F635=""),"",ROUND(E635*F635,2))</f>
      </c>
      <c r="H635" s="6"/>
      <c r="I635" s="6"/>
    </row>
    <row r="636" spans="1:9" x14ac:dyDescent="0.25">
      <c r="A636" s="12"/>
      <c r="B636" s="6"/>
      <c r="C636" s="6"/>
      <c r="D636" s="6"/>
      <c r="E636" s="13"/>
      <c r="F636" s="10">
        <f>IF(B636="","",IFERROR(VLOOKUP(B636,'Clients'!$A$5:$I$104,8,FALSE),""))</f>
      </c>
      <c r="G636" s="14">
        <f>IF(OR(E636="",F636=""),"",ROUND(E636*F636,2))</f>
      </c>
      <c r="H636" s="6"/>
      <c r="I636" s="6"/>
    </row>
    <row r="637" spans="1:9" x14ac:dyDescent="0.25">
      <c r="A637" s="12"/>
      <c r="B637" s="6"/>
      <c r="C637" s="6"/>
      <c r="D637" s="6"/>
      <c r="E637" s="13"/>
      <c r="F637" s="10">
        <f>IF(B637="","",IFERROR(VLOOKUP(B637,'Clients'!$A$5:$I$104,8,FALSE),""))</f>
      </c>
      <c r="G637" s="14">
        <f>IF(OR(E637="",F637=""),"",ROUND(E637*F637,2))</f>
      </c>
      <c r="H637" s="6"/>
      <c r="I637" s="6"/>
    </row>
    <row r="638" spans="1:9" x14ac:dyDescent="0.25">
      <c r="A638" s="12"/>
      <c r="B638" s="6"/>
      <c r="C638" s="6"/>
      <c r="D638" s="6"/>
      <c r="E638" s="13"/>
      <c r="F638" s="10">
        <f>IF(B638="","",IFERROR(VLOOKUP(B638,'Clients'!$A$5:$I$104,8,FALSE),""))</f>
      </c>
      <c r="G638" s="14">
        <f>IF(OR(E638="",F638=""),"",ROUND(E638*F638,2))</f>
      </c>
      <c r="H638" s="6"/>
      <c r="I638" s="6"/>
    </row>
    <row r="639" spans="1:9" x14ac:dyDescent="0.25">
      <c r="A639" s="12"/>
      <c r="B639" s="6"/>
      <c r="C639" s="6"/>
      <c r="D639" s="6"/>
      <c r="E639" s="13"/>
      <c r="F639" s="10">
        <f>IF(B639="","",IFERROR(VLOOKUP(B639,'Clients'!$A$5:$I$104,8,FALSE),""))</f>
      </c>
      <c r="G639" s="14">
        <f>IF(OR(E639="",F639=""),"",ROUND(E639*F639,2))</f>
      </c>
      <c r="H639" s="6"/>
      <c r="I639" s="6"/>
    </row>
    <row r="640" spans="1:9" x14ac:dyDescent="0.25">
      <c r="A640" s="12"/>
      <c r="B640" s="6"/>
      <c r="C640" s="6"/>
      <c r="D640" s="6"/>
      <c r="E640" s="13"/>
      <c r="F640" s="10">
        <f>IF(B640="","",IFERROR(VLOOKUP(B640,'Clients'!$A$5:$I$104,8,FALSE),""))</f>
      </c>
      <c r="G640" s="14">
        <f>IF(OR(E640="",F640=""),"",ROUND(E640*F640,2))</f>
      </c>
      <c r="H640" s="6"/>
      <c r="I640" s="6"/>
    </row>
    <row r="641" spans="1:9" x14ac:dyDescent="0.25">
      <c r="A641" s="12"/>
      <c r="B641" s="6"/>
      <c r="C641" s="6"/>
      <c r="D641" s="6"/>
      <c r="E641" s="13"/>
      <c r="F641" s="10">
        <f>IF(B641="","",IFERROR(VLOOKUP(B641,'Clients'!$A$5:$I$104,8,FALSE),""))</f>
      </c>
      <c r="G641" s="14">
        <f>IF(OR(E641="",F641=""),"",ROUND(E641*F641,2))</f>
      </c>
      <c r="H641" s="6"/>
      <c r="I641" s="6"/>
    </row>
    <row r="642" spans="1:9" x14ac:dyDescent="0.25">
      <c r="A642" s="12"/>
      <c r="B642" s="6"/>
      <c r="C642" s="6"/>
      <c r="D642" s="6"/>
      <c r="E642" s="13"/>
      <c r="F642" s="10">
        <f>IF(B642="","",IFERROR(VLOOKUP(B642,'Clients'!$A$5:$I$104,8,FALSE),""))</f>
      </c>
      <c r="G642" s="14">
        <f>IF(OR(E642="",F642=""),"",ROUND(E642*F642,2))</f>
      </c>
      <c r="H642" s="6"/>
      <c r="I642" s="6"/>
    </row>
    <row r="643" spans="1:9" x14ac:dyDescent="0.25">
      <c r="A643" s="12"/>
      <c r="B643" s="6"/>
      <c r="C643" s="6"/>
      <c r="D643" s="6"/>
      <c r="E643" s="13"/>
      <c r="F643" s="10">
        <f>IF(B643="","",IFERROR(VLOOKUP(B643,'Clients'!$A$5:$I$104,8,FALSE),""))</f>
      </c>
      <c r="G643" s="14">
        <f>IF(OR(E643="",F643=""),"",ROUND(E643*F643,2))</f>
      </c>
      <c r="H643" s="6"/>
      <c r="I643" s="6"/>
    </row>
    <row r="644" spans="1:9" x14ac:dyDescent="0.25">
      <c r="A644" s="12"/>
      <c r="B644" s="6"/>
      <c r="C644" s="6"/>
      <c r="D644" s="6"/>
      <c r="E644" s="13"/>
      <c r="F644" s="10">
        <f>IF(B644="","",IFERROR(VLOOKUP(B644,'Clients'!$A$5:$I$104,8,FALSE),""))</f>
      </c>
      <c r="G644" s="14">
        <f>IF(OR(E644="",F644=""),"",ROUND(E644*F644,2))</f>
      </c>
      <c r="H644" s="6"/>
      <c r="I644" s="6"/>
    </row>
    <row r="645" spans="1:9" x14ac:dyDescent="0.25">
      <c r="A645" s="12"/>
      <c r="B645" s="6"/>
      <c r="C645" s="6"/>
      <c r="D645" s="6"/>
      <c r="E645" s="13"/>
      <c r="F645" s="10">
        <f>IF(B645="","",IFERROR(VLOOKUP(B645,'Clients'!$A$5:$I$104,8,FALSE),""))</f>
      </c>
      <c r="G645" s="14">
        <f>IF(OR(E645="",F645=""),"",ROUND(E645*F645,2))</f>
      </c>
      <c r="H645" s="6"/>
      <c r="I645" s="6"/>
    </row>
    <row r="646" spans="1:9" x14ac:dyDescent="0.25">
      <c r="A646" s="12"/>
      <c r="B646" s="6"/>
      <c r="C646" s="6"/>
      <c r="D646" s="6"/>
      <c r="E646" s="13"/>
      <c r="F646" s="10">
        <f>IF(B646="","",IFERROR(VLOOKUP(B646,'Clients'!$A$5:$I$104,8,FALSE),""))</f>
      </c>
      <c r="G646" s="14">
        <f>IF(OR(E646="",F646=""),"",ROUND(E646*F646,2))</f>
      </c>
      <c r="H646" s="6"/>
      <c r="I646" s="6"/>
    </row>
    <row r="647" spans="1:9" x14ac:dyDescent="0.25">
      <c r="A647" s="12"/>
      <c r="B647" s="6"/>
      <c r="C647" s="6"/>
      <c r="D647" s="6"/>
      <c r="E647" s="13"/>
      <c r="F647" s="10">
        <f>IF(B647="","",IFERROR(VLOOKUP(B647,'Clients'!$A$5:$I$104,8,FALSE),""))</f>
      </c>
      <c r="G647" s="14">
        <f>IF(OR(E647="",F647=""),"",ROUND(E647*F647,2))</f>
      </c>
      <c r="H647" s="6"/>
      <c r="I647" s="6"/>
    </row>
    <row r="648" spans="1:9" x14ac:dyDescent="0.25">
      <c r="A648" s="12"/>
      <c r="B648" s="6"/>
      <c r="C648" s="6"/>
      <c r="D648" s="6"/>
      <c r="E648" s="13"/>
      <c r="F648" s="10">
        <f>IF(B648="","",IFERROR(VLOOKUP(B648,'Clients'!$A$5:$I$104,8,FALSE),""))</f>
      </c>
      <c r="G648" s="14">
        <f>IF(OR(E648="",F648=""),"",ROUND(E648*F648,2))</f>
      </c>
      <c r="H648" s="6"/>
      <c r="I648" s="6"/>
    </row>
    <row r="649" spans="1:9" x14ac:dyDescent="0.25">
      <c r="A649" s="12"/>
      <c r="B649" s="6"/>
      <c r="C649" s="6"/>
      <c r="D649" s="6"/>
      <c r="E649" s="13"/>
      <c r="F649" s="10">
        <f>IF(B649="","",IFERROR(VLOOKUP(B649,'Clients'!$A$5:$I$104,8,FALSE),""))</f>
      </c>
      <c r="G649" s="14">
        <f>IF(OR(E649="",F649=""),"",ROUND(E649*F649,2))</f>
      </c>
      <c r="H649" s="6"/>
      <c r="I649" s="6"/>
    </row>
    <row r="650" spans="1:9" x14ac:dyDescent="0.25">
      <c r="A650" s="12"/>
      <c r="B650" s="6"/>
      <c r="C650" s="6"/>
      <c r="D650" s="6"/>
      <c r="E650" s="13"/>
      <c r="F650" s="10">
        <f>IF(B650="","",IFERROR(VLOOKUP(B650,'Clients'!$A$5:$I$104,8,FALSE),""))</f>
      </c>
      <c r="G650" s="14">
        <f>IF(OR(E650="",F650=""),"",ROUND(E650*F650,2))</f>
      </c>
      <c r="H650" s="6"/>
      <c r="I650" s="6"/>
    </row>
    <row r="651" spans="1:9" x14ac:dyDescent="0.25">
      <c r="A651" s="12"/>
      <c r="B651" s="6"/>
      <c r="C651" s="6"/>
      <c r="D651" s="6"/>
      <c r="E651" s="13"/>
      <c r="F651" s="10">
        <f>IF(B651="","",IFERROR(VLOOKUP(B651,'Clients'!$A$5:$I$104,8,FALSE),""))</f>
      </c>
      <c r="G651" s="14">
        <f>IF(OR(E651="",F651=""),"",ROUND(E651*F651,2))</f>
      </c>
      <c r="H651" s="6"/>
      <c r="I651" s="6"/>
    </row>
    <row r="652" spans="1:9" x14ac:dyDescent="0.25">
      <c r="A652" s="12"/>
      <c r="B652" s="6"/>
      <c r="C652" s="6"/>
      <c r="D652" s="6"/>
      <c r="E652" s="13"/>
      <c r="F652" s="10">
        <f>IF(B652="","",IFERROR(VLOOKUP(B652,'Clients'!$A$5:$I$104,8,FALSE),""))</f>
      </c>
      <c r="G652" s="14">
        <f>IF(OR(E652="",F652=""),"",ROUND(E652*F652,2))</f>
      </c>
      <c r="H652" s="6"/>
      <c r="I652" s="6"/>
    </row>
    <row r="653" spans="1:9" x14ac:dyDescent="0.25">
      <c r="A653" s="12"/>
      <c r="B653" s="6"/>
      <c r="C653" s="6"/>
      <c r="D653" s="6"/>
      <c r="E653" s="13"/>
      <c r="F653" s="10">
        <f>IF(B653="","",IFERROR(VLOOKUP(B653,'Clients'!$A$5:$I$104,8,FALSE),""))</f>
      </c>
      <c r="G653" s="14">
        <f>IF(OR(E653="",F653=""),"",ROUND(E653*F653,2))</f>
      </c>
      <c r="H653" s="6"/>
      <c r="I653" s="6"/>
    </row>
    <row r="654" spans="1:9" x14ac:dyDescent="0.25">
      <c r="A654" s="12"/>
      <c r="B654" s="6"/>
      <c r="C654" s="6"/>
      <c r="D654" s="6"/>
      <c r="E654" s="13"/>
      <c r="F654" s="10">
        <f>IF(B654="","",IFERROR(VLOOKUP(B654,'Clients'!$A$5:$I$104,8,FALSE),""))</f>
      </c>
      <c r="G654" s="14">
        <f>IF(OR(E654="",F654=""),"",ROUND(E654*F654,2))</f>
      </c>
      <c r="H654" s="6"/>
      <c r="I654" s="6"/>
    </row>
    <row r="655" spans="1:9" x14ac:dyDescent="0.25">
      <c r="A655" s="12"/>
      <c r="B655" s="6"/>
      <c r="C655" s="6"/>
      <c r="D655" s="6"/>
      <c r="E655" s="13"/>
      <c r="F655" s="10">
        <f>IF(B655="","",IFERROR(VLOOKUP(B655,'Clients'!$A$5:$I$104,8,FALSE),""))</f>
      </c>
      <c r="G655" s="14">
        <f>IF(OR(E655="",F655=""),"",ROUND(E655*F655,2))</f>
      </c>
      <c r="H655" s="6"/>
      <c r="I655" s="6"/>
    </row>
    <row r="656" spans="1:9" x14ac:dyDescent="0.25">
      <c r="A656" s="12"/>
      <c r="B656" s="6"/>
      <c r="C656" s="6"/>
      <c r="D656" s="6"/>
      <c r="E656" s="13"/>
      <c r="F656" s="10">
        <f>IF(B656="","",IFERROR(VLOOKUP(B656,'Clients'!$A$5:$I$104,8,FALSE),""))</f>
      </c>
      <c r="G656" s="14">
        <f>IF(OR(E656="",F656=""),"",ROUND(E656*F656,2))</f>
      </c>
      <c r="H656" s="6"/>
      <c r="I656" s="6"/>
    </row>
    <row r="657" spans="1:9" x14ac:dyDescent="0.25">
      <c r="A657" s="12"/>
      <c r="B657" s="6"/>
      <c r="C657" s="6"/>
      <c r="D657" s="6"/>
      <c r="E657" s="13"/>
      <c r="F657" s="10">
        <f>IF(B657="","",IFERROR(VLOOKUP(B657,'Clients'!$A$5:$I$104,8,FALSE),""))</f>
      </c>
      <c r="G657" s="14">
        <f>IF(OR(E657="",F657=""),"",ROUND(E657*F657,2))</f>
      </c>
      <c r="H657" s="6"/>
      <c r="I657" s="6"/>
    </row>
    <row r="658" spans="1:9" x14ac:dyDescent="0.25">
      <c r="A658" s="12"/>
      <c r="B658" s="6"/>
      <c r="C658" s="6"/>
      <c r="D658" s="6"/>
      <c r="E658" s="13"/>
      <c r="F658" s="10">
        <f>IF(B658="","",IFERROR(VLOOKUP(B658,'Clients'!$A$5:$I$104,8,FALSE),""))</f>
      </c>
      <c r="G658" s="14">
        <f>IF(OR(E658="",F658=""),"",ROUND(E658*F658,2))</f>
      </c>
      <c r="H658" s="6"/>
      <c r="I658" s="6"/>
    </row>
    <row r="659" spans="1:9" x14ac:dyDescent="0.25">
      <c r="A659" s="12"/>
      <c r="B659" s="6"/>
      <c r="C659" s="6"/>
      <c r="D659" s="6"/>
      <c r="E659" s="13"/>
      <c r="F659" s="10">
        <f>IF(B659="","",IFERROR(VLOOKUP(B659,'Clients'!$A$5:$I$104,8,FALSE),""))</f>
      </c>
      <c r="G659" s="14">
        <f>IF(OR(E659="",F659=""),"",ROUND(E659*F659,2))</f>
      </c>
      <c r="H659" s="6"/>
      <c r="I659" s="6"/>
    </row>
    <row r="660" spans="1:9" x14ac:dyDescent="0.25">
      <c r="A660" s="12"/>
      <c r="B660" s="6"/>
      <c r="C660" s="6"/>
      <c r="D660" s="6"/>
      <c r="E660" s="13"/>
      <c r="F660" s="10">
        <f>IF(B660="","",IFERROR(VLOOKUP(B660,'Clients'!$A$5:$I$104,8,FALSE),""))</f>
      </c>
      <c r="G660" s="14">
        <f>IF(OR(E660="",F660=""),"",ROUND(E660*F660,2))</f>
      </c>
      <c r="H660" s="6"/>
      <c r="I660" s="6"/>
    </row>
    <row r="661" spans="1:9" x14ac:dyDescent="0.25">
      <c r="A661" s="12"/>
      <c r="B661" s="6"/>
      <c r="C661" s="6"/>
      <c r="D661" s="6"/>
      <c r="E661" s="13"/>
      <c r="F661" s="10">
        <f>IF(B661="","",IFERROR(VLOOKUP(B661,'Clients'!$A$5:$I$104,8,FALSE),""))</f>
      </c>
      <c r="G661" s="14">
        <f>IF(OR(E661="",F661=""),"",ROUND(E661*F661,2))</f>
      </c>
      <c r="H661" s="6"/>
      <c r="I661" s="6"/>
    </row>
    <row r="662" spans="1:9" x14ac:dyDescent="0.25">
      <c r="A662" s="12"/>
      <c r="B662" s="6"/>
      <c r="C662" s="6"/>
      <c r="D662" s="6"/>
      <c r="E662" s="13"/>
      <c r="F662" s="10">
        <f>IF(B662="","",IFERROR(VLOOKUP(B662,'Clients'!$A$5:$I$104,8,FALSE),""))</f>
      </c>
      <c r="G662" s="14">
        <f>IF(OR(E662="",F662=""),"",ROUND(E662*F662,2))</f>
      </c>
      <c r="H662" s="6"/>
      <c r="I662" s="6"/>
    </row>
    <row r="663" spans="1:9" x14ac:dyDescent="0.25">
      <c r="A663" s="12"/>
      <c r="B663" s="6"/>
      <c r="C663" s="6"/>
      <c r="D663" s="6"/>
      <c r="E663" s="13"/>
      <c r="F663" s="10">
        <f>IF(B663="","",IFERROR(VLOOKUP(B663,'Clients'!$A$5:$I$104,8,FALSE),""))</f>
      </c>
      <c r="G663" s="14">
        <f>IF(OR(E663="",F663=""),"",ROUND(E663*F663,2))</f>
      </c>
      <c r="H663" s="6"/>
      <c r="I663" s="6"/>
    </row>
    <row r="664" spans="1:9" x14ac:dyDescent="0.25">
      <c r="A664" s="12"/>
      <c r="B664" s="6"/>
      <c r="C664" s="6"/>
      <c r="D664" s="6"/>
      <c r="E664" s="13"/>
      <c r="F664" s="10">
        <f>IF(B664="","",IFERROR(VLOOKUP(B664,'Clients'!$A$5:$I$104,8,FALSE),""))</f>
      </c>
      <c r="G664" s="14">
        <f>IF(OR(E664="",F664=""),"",ROUND(E664*F664,2))</f>
      </c>
      <c r="H664" s="6"/>
      <c r="I664" s="6"/>
    </row>
    <row r="665" spans="1:9" x14ac:dyDescent="0.25">
      <c r="A665" s="12"/>
      <c r="B665" s="6"/>
      <c r="C665" s="6"/>
      <c r="D665" s="6"/>
      <c r="E665" s="13"/>
      <c r="F665" s="10">
        <f>IF(B665="","",IFERROR(VLOOKUP(B665,'Clients'!$A$5:$I$104,8,FALSE),""))</f>
      </c>
      <c r="G665" s="14">
        <f>IF(OR(E665="",F665=""),"",ROUND(E665*F665,2))</f>
      </c>
      <c r="H665" s="6"/>
      <c r="I665" s="6"/>
    </row>
    <row r="666" spans="1:9" x14ac:dyDescent="0.25">
      <c r="A666" s="12"/>
      <c r="B666" s="6"/>
      <c r="C666" s="6"/>
      <c r="D666" s="6"/>
      <c r="E666" s="13"/>
      <c r="F666" s="10">
        <f>IF(B666="","",IFERROR(VLOOKUP(B666,'Clients'!$A$5:$I$104,8,FALSE),""))</f>
      </c>
      <c r="G666" s="14">
        <f>IF(OR(E666="",F666=""),"",ROUND(E666*F666,2))</f>
      </c>
      <c r="H666" s="6"/>
      <c r="I666" s="6"/>
    </row>
    <row r="667" spans="1:9" x14ac:dyDescent="0.25">
      <c r="A667" s="12"/>
      <c r="B667" s="6"/>
      <c r="C667" s="6"/>
      <c r="D667" s="6"/>
      <c r="E667" s="13"/>
      <c r="F667" s="10">
        <f>IF(B667="","",IFERROR(VLOOKUP(B667,'Clients'!$A$5:$I$104,8,FALSE),""))</f>
      </c>
      <c r="G667" s="14">
        <f>IF(OR(E667="",F667=""),"",ROUND(E667*F667,2))</f>
      </c>
      <c r="H667" s="6"/>
      <c r="I667" s="6"/>
    </row>
    <row r="668" spans="1:9" x14ac:dyDescent="0.25">
      <c r="A668" s="12"/>
      <c r="B668" s="6"/>
      <c r="C668" s="6"/>
      <c r="D668" s="6"/>
      <c r="E668" s="13"/>
      <c r="F668" s="10">
        <f>IF(B668="","",IFERROR(VLOOKUP(B668,'Clients'!$A$5:$I$104,8,FALSE),""))</f>
      </c>
      <c r="G668" s="14">
        <f>IF(OR(E668="",F668=""),"",ROUND(E668*F668,2))</f>
      </c>
      <c r="H668" s="6"/>
      <c r="I668" s="6"/>
    </row>
    <row r="669" spans="1:9" x14ac:dyDescent="0.25">
      <c r="A669" s="12"/>
      <c r="B669" s="6"/>
      <c r="C669" s="6"/>
      <c r="D669" s="6"/>
      <c r="E669" s="13"/>
      <c r="F669" s="10">
        <f>IF(B669="","",IFERROR(VLOOKUP(B669,'Clients'!$A$5:$I$104,8,FALSE),""))</f>
      </c>
      <c r="G669" s="14">
        <f>IF(OR(E669="",F669=""),"",ROUND(E669*F669,2))</f>
      </c>
      <c r="H669" s="6"/>
      <c r="I669" s="6"/>
    </row>
    <row r="670" spans="1:9" x14ac:dyDescent="0.25">
      <c r="A670" s="12"/>
      <c r="B670" s="6"/>
      <c r="C670" s="6"/>
      <c r="D670" s="6"/>
      <c r="E670" s="13"/>
      <c r="F670" s="10">
        <f>IF(B670="","",IFERROR(VLOOKUP(B670,'Clients'!$A$5:$I$104,8,FALSE),""))</f>
      </c>
      <c r="G670" s="14">
        <f>IF(OR(E670="",F670=""),"",ROUND(E670*F670,2))</f>
      </c>
      <c r="H670" s="6"/>
      <c r="I670" s="6"/>
    </row>
    <row r="671" spans="1:9" x14ac:dyDescent="0.25">
      <c r="A671" s="12"/>
      <c r="B671" s="6"/>
      <c r="C671" s="6"/>
      <c r="D671" s="6"/>
      <c r="E671" s="13"/>
      <c r="F671" s="10">
        <f>IF(B671="","",IFERROR(VLOOKUP(B671,'Clients'!$A$5:$I$104,8,FALSE),""))</f>
      </c>
      <c r="G671" s="14">
        <f>IF(OR(E671="",F671=""),"",ROUND(E671*F671,2))</f>
      </c>
      <c r="H671" s="6"/>
      <c r="I671" s="6"/>
    </row>
    <row r="672" spans="1:9" x14ac:dyDescent="0.25">
      <c r="A672" s="12"/>
      <c r="B672" s="6"/>
      <c r="C672" s="6"/>
      <c r="D672" s="6"/>
      <c r="E672" s="13"/>
      <c r="F672" s="10">
        <f>IF(B672="","",IFERROR(VLOOKUP(B672,'Clients'!$A$5:$I$104,8,FALSE),""))</f>
      </c>
      <c r="G672" s="14">
        <f>IF(OR(E672="",F672=""),"",ROUND(E672*F672,2))</f>
      </c>
      <c r="H672" s="6"/>
      <c r="I672" s="6"/>
    </row>
    <row r="673" spans="1:9" x14ac:dyDescent="0.25">
      <c r="A673" s="12"/>
      <c r="B673" s="6"/>
      <c r="C673" s="6"/>
      <c r="D673" s="6"/>
      <c r="E673" s="13"/>
      <c r="F673" s="10">
        <f>IF(B673="","",IFERROR(VLOOKUP(B673,'Clients'!$A$5:$I$104,8,FALSE),""))</f>
      </c>
      <c r="G673" s="14">
        <f>IF(OR(E673="",F673=""),"",ROUND(E673*F673,2))</f>
      </c>
      <c r="H673" s="6"/>
      <c r="I673" s="6"/>
    </row>
    <row r="674" spans="1:9" x14ac:dyDescent="0.25">
      <c r="A674" s="12"/>
      <c r="B674" s="6"/>
      <c r="C674" s="6"/>
      <c r="D674" s="6"/>
      <c r="E674" s="13"/>
      <c r="F674" s="10">
        <f>IF(B674="","",IFERROR(VLOOKUP(B674,'Clients'!$A$5:$I$104,8,FALSE),""))</f>
      </c>
      <c r="G674" s="14">
        <f>IF(OR(E674="",F674=""),"",ROUND(E674*F674,2))</f>
      </c>
      <c r="H674" s="6"/>
      <c r="I674" s="6"/>
    </row>
    <row r="675" spans="1:9" x14ac:dyDescent="0.25">
      <c r="A675" s="12"/>
      <c r="B675" s="6"/>
      <c r="C675" s="6"/>
      <c r="D675" s="6"/>
      <c r="E675" s="13"/>
      <c r="F675" s="10">
        <f>IF(B675="","",IFERROR(VLOOKUP(B675,'Clients'!$A$5:$I$104,8,FALSE),""))</f>
      </c>
      <c r="G675" s="14">
        <f>IF(OR(E675="",F675=""),"",ROUND(E675*F675,2))</f>
      </c>
      <c r="H675" s="6"/>
      <c r="I675" s="6"/>
    </row>
    <row r="676" spans="1:9" x14ac:dyDescent="0.25">
      <c r="A676" s="12"/>
      <c r="B676" s="6"/>
      <c r="C676" s="6"/>
      <c r="D676" s="6"/>
      <c r="E676" s="13"/>
      <c r="F676" s="10">
        <f>IF(B676="","",IFERROR(VLOOKUP(B676,'Clients'!$A$5:$I$104,8,FALSE),""))</f>
      </c>
      <c r="G676" s="14">
        <f>IF(OR(E676="",F676=""),"",ROUND(E676*F676,2))</f>
      </c>
      <c r="H676" s="6"/>
      <c r="I676" s="6"/>
    </row>
    <row r="677" spans="1:9" x14ac:dyDescent="0.25">
      <c r="A677" s="12"/>
      <c r="B677" s="6"/>
      <c r="C677" s="6"/>
      <c r="D677" s="6"/>
      <c r="E677" s="13"/>
      <c r="F677" s="10">
        <f>IF(B677="","",IFERROR(VLOOKUP(B677,'Clients'!$A$5:$I$104,8,FALSE),""))</f>
      </c>
      <c r="G677" s="14">
        <f>IF(OR(E677="",F677=""),"",ROUND(E677*F677,2))</f>
      </c>
      <c r="H677" s="6"/>
      <c r="I677" s="6"/>
    </row>
    <row r="678" spans="1:9" x14ac:dyDescent="0.25">
      <c r="A678" s="12"/>
      <c r="B678" s="6"/>
      <c r="C678" s="6"/>
      <c r="D678" s="6"/>
      <c r="E678" s="13"/>
      <c r="F678" s="10">
        <f>IF(B678="","",IFERROR(VLOOKUP(B678,'Clients'!$A$5:$I$104,8,FALSE),""))</f>
      </c>
      <c r="G678" s="14">
        <f>IF(OR(E678="",F678=""),"",ROUND(E678*F678,2))</f>
      </c>
      <c r="H678" s="6"/>
      <c r="I678" s="6"/>
    </row>
    <row r="679" spans="1:9" x14ac:dyDescent="0.25">
      <c r="A679" s="12"/>
      <c r="B679" s="6"/>
      <c r="C679" s="6"/>
      <c r="D679" s="6"/>
      <c r="E679" s="13"/>
      <c r="F679" s="10">
        <f>IF(B679="","",IFERROR(VLOOKUP(B679,'Clients'!$A$5:$I$104,8,FALSE),""))</f>
      </c>
      <c r="G679" s="14">
        <f>IF(OR(E679="",F679=""),"",ROUND(E679*F679,2))</f>
      </c>
      <c r="H679" s="6"/>
      <c r="I679" s="6"/>
    </row>
    <row r="680" spans="1:9" x14ac:dyDescent="0.25">
      <c r="A680" s="12"/>
      <c r="B680" s="6"/>
      <c r="C680" s="6"/>
      <c r="D680" s="6"/>
      <c r="E680" s="13"/>
      <c r="F680" s="10">
        <f>IF(B680="","",IFERROR(VLOOKUP(B680,'Clients'!$A$5:$I$104,8,FALSE),""))</f>
      </c>
      <c r="G680" s="14">
        <f>IF(OR(E680="",F680=""),"",ROUND(E680*F680,2))</f>
      </c>
      <c r="H680" s="6"/>
      <c r="I680" s="6"/>
    </row>
    <row r="681" spans="1:9" x14ac:dyDescent="0.25">
      <c r="A681" s="12"/>
      <c r="B681" s="6"/>
      <c r="C681" s="6"/>
      <c r="D681" s="6"/>
      <c r="E681" s="13"/>
      <c r="F681" s="10">
        <f>IF(B681="","",IFERROR(VLOOKUP(B681,'Clients'!$A$5:$I$104,8,FALSE),""))</f>
      </c>
      <c r="G681" s="14">
        <f>IF(OR(E681="",F681=""),"",ROUND(E681*F681,2))</f>
      </c>
      <c r="H681" s="6"/>
      <c r="I681" s="6"/>
    </row>
    <row r="682" spans="1:9" x14ac:dyDescent="0.25">
      <c r="A682" s="12"/>
      <c r="B682" s="6"/>
      <c r="C682" s="6"/>
      <c r="D682" s="6"/>
      <c r="E682" s="13"/>
      <c r="F682" s="10">
        <f>IF(B682="","",IFERROR(VLOOKUP(B682,'Clients'!$A$5:$I$104,8,FALSE),""))</f>
      </c>
      <c r="G682" s="14">
        <f>IF(OR(E682="",F682=""),"",ROUND(E682*F682,2))</f>
      </c>
      <c r="H682" s="6"/>
      <c r="I682" s="6"/>
    </row>
    <row r="683" spans="1:9" x14ac:dyDescent="0.25">
      <c r="A683" s="12"/>
      <c r="B683" s="6"/>
      <c r="C683" s="6"/>
      <c r="D683" s="6"/>
      <c r="E683" s="13"/>
      <c r="F683" s="10">
        <f>IF(B683="","",IFERROR(VLOOKUP(B683,'Clients'!$A$5:$I$104,8,FALSE),""))</f>
      </c>
      <c r="G683" s="14">
        <f>IF(OR(E683="",F683=""),"",ROUND(E683*F683,2))</f>
      </c>
      <c r="H683" s="6"/>
      <c r="I683" s="6"/>
    </row>
    <row r="684" spans="1:9" x14ac:dyDescent="0.25">
      <c r="A684" s="12"/>
      <c r="B684" s="6"/>
      <c r="C684" s="6"/>
      <c r="D684" s="6"/>
      <c r="E684" s="13"/>
      <c r="F684" s="10">
        <f>IF(B684="","",IFERROR(VLOOKUP(B684,'Clients'!$A$5:$I$104,8,FALSE),""))</f>
      </c>
      <c r="G684" s="14">
        <f>IF(OR(E684="",F684=""),"",ROUND(E684*F684,2))</f>
      </c>
      <c r="H684" s="6"/>
      <c r="I684" s="6"/>
    </row>
    <row r="685" spans="1:9" x14ac:dyDescent="0.25">
      <c r="A685" s="12"/>
      <c r="B685" s="6"/>
      <c r="C685" s="6"/>
      <c r="D685" s="6"/>
      <c r="E685" s="13"/>
      <c r="F685" s="10">
        <f>IF(B685="","",IFERROR(VLOOKUP(B685,'Clients'!$A$5:$I$104,8,FALSE),""))</f>
      </c>
      <c r="G685" s="14">
        <f>IF(OR(E685="",F685=""),"",ROUND(E685*F685,2))</f>
      </c>
      <c r="H685" s="6"/>
      <c r="I685" s="6"/>
    </row>
    <row r="686" spans="1:9" x14ac:dyDescent="0.25">
      <c r="A686" s="12"/>
      <c r="B686" s="6"/>
      <c r="C686" s="6"/>
      <c r="D686" s="6"/>
      <c r="E686" s="13"/>
      <c r="F686" s="10">
        <f>IF(B686="","",IFERROR(VLOOKUP(B686,'Clients'!$A$5:$I$104,8,FALSE),""))</f>
      </c>
      <c r="G686" s="14">
        <f>IF(OR(E686="",F686=""),"",ROUND(E686*F686,2))</f>
      </c>
      <c r="H686" s="6"/>
      <c r="I686" s="6"/>
    </row>
    <row r="687" spans="1:9" x14ac:dyDescent="0.25">
      <c r="A687" s="12"/>
      <c r="B687" s="6"/>
      <c r="C687" s="6"/>
      <c r="D687" s="6"/>
      <c r="E687" s="13"/>
      <c r="F687" s="10">
        <f>IF(B687="","",IFERROR(VLOOKUP(B687,'Clients'!$A$5:$I$104,8,FALSE),""))</f>
      </c>
      <c r="G687" s="14">
        <f>IF(OR(E687="",F687=""),"",ROUND(E687*F687,2))</f>
      </c>
      <c r="H687" s="6"/>
      <c r="I687" s="6"/>
    </row>
    <row r="688" spans="1:9" x14ac:dyDescent="0.25">
      <c r="A688" s="12"/>
      <c r="B688" s="6"/>
      <c r="C688" s="6"/>
      <c r="D688" s="6"/>
      <c r="E688" s="13"/>
      <c r="F688" s="10">
        <f>IF(B688="","",IFERROR(VLOOKUP(B688,'Clients'!$A$5:$I$104,8,FALSE),""))</f>
      </c>
      <c r="G688" s="14">
        <f>IF(OR(E688="",F688=""),"",ROUND(E688*F688,2))</f>
      </c>
      <c r="H688" s="6"/>
      <c r="I688" s="6"/>
    </row>
    <row r="689" spans="1:9" x14ac:dyDescent="0.25">
      <c r="A689" s="12"/>
      <c r="B689" s="6"/>
      <c r="C689" s="6"/>
      <c r="D689" s="6"/>
      <c r="E689" s="13"/>
      <c r="F689" s="10">
        <f>IF(B689="","",IFERROR(VLOOKUP(B689,'Clients'!$A$5:$I$104,8,FALSE),""))</f>
      </c>
      <c r="G689" s="14">
        <f>IF(OR(E689="",F689=""),"",ROUND(E689*F689,2))</f>
      </c>
      <c r="H689" s="6"/>
      <c r="I689" s="6"/>
    </row>
    <row r="690" spans="1:9" x14ac:dyDescent="0.25">
      <c r="A690" s="12"/>
      <c r="B690" s="6"/>
      <c r="C690" s="6"/>
      <c r="D690" s="6"/>
      <c r="E690" s="13"/>
      <c r="F690" s="10">
        <f>IF(B690="","",IFERROR(VLOOKUP(B690,'Clients'!$A$5:$I$104,8,FALSE),""))</f>
      </c>
      <c r="G690" s="14">
        <f>IF(OR(E690="",F690=""),"",ROUND(E690*F690,2))</f>
      </c>
      <c r="H690" s="6"/>
      <c r="I690" s="6"/>
    </row>
    <row r="691" spans="1:9" x14ac:dyDescent="0.25">
      <c r="A691" s="12"/>
      <c r="B691" s="6"/>
      <c r="C691" s="6"/>
      <c r="D691" s="6"/>
      <c r="E691" s="13"/>
      <c r="F691" s="10">
        <f>IF(B691="","",IFERROR(VLOOKUP(B691,'Clients'!$A$5:$I$104,8,FALSE),""))</f>
      </c>
      <c r="G691" s="14">
        <f>IF(OR(E691="",F691=""),"",ROUND(E691*F691,2))</f>
      </c>
      <c r="H691" s="6"/>
      <c r="I691" s="6"/>
    </row>
    <row r="692" spans="1:9" x14ac:dyDescent="0.25">
      <c r="A692" s="12"/>
      <c r="B692" s="6"/>
      <c r="C692" s="6"/>
      <c r="D692" s="6"/>
      <c r="E692" s="13"/>
      <c r="F692" s="10">
        <f>IF(B692="","",IFERROR(VLOOKUP(B692,'Clients'!$A$5:$I$104,8,FALSE),""))</f>
      </c>
      <c r="G692" s="14">
        <f>IF(OR(E692="",F692=""),"",ROUND(E692*F692,2))</f>
      </c>
      <c r="H692" s="6"/>
      <c r="I692" s="6"/>
    </row>
    <row r="693" spans="1:9" x14ac:dyDescent="0.25">
      <c r="A693" s="12"/>
      <c r="B693" s="6"/>
      <c r="C693" s="6"/>
      <c r="D693" s="6"/>
      <c r="E693" s="13"/>
      <c r="F693" s="10">
        <f>IF(B693="","",IFERROR(VLOOKUP(B693,'Clients'!$A$5:$I$104,8,FALSE),""))</f>
      </c>
      <c r="G693" s="14">
        <f>IF(OR(E693="",F693=""),"",ROUND(E693*F693,2))</f>
      </c>
      <c r="H693" s="6"/>
      <c r="I693" s="6"/>
    </row>
    <row r="694" spans="1:9" x14ac:dyDescent="0.25">
      <c r="A694" s="12"/>
      <c r="B694" s="6"/>
      <c r="C694" s="6"/>
      <c r="D694" s="6"/>
      <c r="E694" s="13"/>
      <c r="F694" s="10">
        <f>IF(B694="","",IFERROR(VLOOKUP(B694,'Clients'!$A$5:$I$104,8,FALSE),""))</f>
      </c>
      <c r="G694" s="14">
        <f>IF(OR(E694="",F694=""),"",ROUND(E694*F694,2))</f>
      </c>
      <c r="H694" s="6"/>
      <c r="I694" s="6"/>
    </row>
    <row r="695" spans="1:9" x14ac:dyDescent="0.25">
      <c r="A695" s="12"/>
      <c r="B695" s="6"/>
      <c r="C695" s="6"/>
      <c r="D695" s="6"/>
      <c r="E695" s="13"/>
      <c r="F695" s="10">
        <f>IF(B695="","",IFERROR(VLOOKUP(B695,'Clients'!$A$5:$I$104,8,FALSE),""))</f>
      </c>
      <c r="G695" s="14">
        <f>IF(OR(E695="",F695=""),"",ROUND(E695*F695,2))</f>
      </c>
      <c r="H695" s="6"/>
      <c r="I695" s="6"/>
    </row>
    <row r="696" spans="1:9" x14ac:dyDescent="0.25">
      <c r="A696" s="12"/>
      <c r="B696" s="6"/>
      <c r="C696" s="6"/>
      <c r="D696" s="6"/>
      <c r="E696" s="13"/>
      <c r="F696" s="10">
        <f>IF(B696="","",IFERROR(VLOOKUP(B696,'Clients'!$A$5:$I$104,8,FALSE),""))</f>
      </c>
      <c r="G696" s="14">
        <f>IF(OR(E696="",F696=""),"",ROUND(E696*F696,2))</f>
      </c>
      <c r="H696" s="6"/>
      <c r="I696" s="6"/>
    </row>
    <row r="697" spans="1:9" x14ac:dyDescent="0.25">
      <c r="A697" s="12"/>
      <c r="B697" s="6"/>
      <c r="C697" s="6"/>
      <c r="D697" s="6"/>
      <c r="E697" s="13"/>
      <c r="F697" s="10">
        <f>IF(B697="","",IFERROR(VLOOKUP(B697,'Clients'!$A$5:$I$104,8,FALSE),""))</f>
      </c>
      <c r="G697" s="14">
        <f>IF(OR(E697="",F697=""),"",ROUND(E697*F697,2))</f>
      </c>
      <c r="H697" s="6"/>
      <c r="I697" s="6"/>
    </row>
    <row r="698" spans="1:9" x14ac:dyDescent="0.25">
      <c r="A698" s="12"/>
      <c r="B698" s="6"/>
      <c r="C698" s="6"/>
      <c r="D698" s="6"/>
      <c r="E698" s="13"/>
      <c r="F698" s="10">
        <f>IF(B698="","",IFERROR(VLOOKUP(B698,'Clients'!$A$5:$I$104,8,FALSE),""))</f>
      </c>
      <c r="G698" s="14">
        <f>IF(OR(E698="",F698=""),"",ROUND(E698*F698,2))</f>
      </c>
      <c r="H698" s="6"/>
      <c r="I698" s="6"/>
    </row>
    <row r="699" spans="1:9" x14ac:dyDescent="0.25">
      <c r="A699" s="12"/>
      <c r="B699" s="6"/>
      <c r="C699" s="6"/>
      <c r="D699" s="6"/>
      <c r="E699" s="13"/>
      <c r="F699" s="10">
        <f>IF(B699="","",IFERROR(VLOOKUP(B699,'Clients'!$A$5:$I$104,8,FALSE),""))</f>
      </c>
      <c r="G699" s="14">
        <f>IF(OR(E699="",F699=""),"",ROUND(E699*F699,2))</f>
      </c>
      <c r="H699" s="6"/>
      <c r="I699" s="6"/>
    </row>
    <row r="700" spans="1:9" x14ac:dyDescent="0.25">
      <c r="A700" s="12"/>
      <c r="B700" s="6"/>
      <c r="C700" s="6"/>
      <c r="D700" s="6"/>
      <c r="E700" s="13"/>
      <c r="F700" s="10">
        <f>IF(B700="","",IFERROR(VLOOKUP(B700,'Clients'!$A$5:$I$104,8,FALSE),""))</f>
      </c>
      <c r="G700" s="14">
        <f>IF(OR(E700="",F700=""),"",ROUND(E700*F700,2))</f>
      </c>
      <c r="H700" s="6"/>
      <c r="I700" s="6"/>
    </row>
    <row r="701" spans="1:9" x14ac:dyDescent="0.25">
      <c r="A701" s="12"/>
      <c r="B701" s="6"/>
      <c r="C701" s="6"/>
      <c r="D701" s="6"/>
      <c r="E701" s="13"/>
      <c r="F701" s="10">
        <f>IF(B701="","",IFERROR(VLOOKUP(B701,'Clients'!$A$5:$I$104,8,FALSE),""))</f>
      </c>
      <c r="G701" s="14">
        <f>IF(OR(E701="",F701=""),"",ROUND(E701*F701,2))</f>
      </c>
      <c r="H701" s="6"/>
      <c r="I701" s="6"/>
    </row>
    <row r="702" spans="1:9" x14ac:dyDescent="0.25">
      <c r="A702" s="12"/>
      <c r="B702" s="6"/>
      <c r="C702" s="6"/>
      <c r="D702" s="6"/>
      <c r="E702" s="13"/>
      <c r="F702" s="10">
        <f>IF(B702="","",IFERROR(VLOOKUP(B702,'Clients'!$A$5:$I$104,8,FALSE),""))</f>
      </c>
      <c r="G702" s="14">
        <f>IF(OR(E702="",F702=""),"",ROUND(E702*F702,2))</f>
      </c>
      <c r="H702" s="6"/>
      <c r="I702" s="6"/>
    </row>
    <row r="703" spans="1:9" x14ac:dyDescent="0.25">
      <c r="A703" s="12"/>
      <c r="B703" s="6"/>
      <c r="C703" s="6"/>
      <c r="D703" s="6"/>
      <c r="E703" s="13"/>
      <c r="F703" s="10">
        <f>IF(B703="","",IFERROR(VLOOKUP(B703,'Clients'!$A$5:$I$104,8,FALSE),""))</f>
      </c>
      <c r="G703" s="14">
        <f>IF(OR(E703="",F703=""),"",ROUND(E703*F703,2))</f>
      </c>
      <c r="H703" s="6"/>
      <c r="I703" s="6"/>
    </row>
    <row r="704" spans="1:9" x14ac:dyDescent="0.25">
      <c r="A704" s="12"/>
      <c r="B704" s="6"/>
      <c r="C704" s="6"/>
      <c r="D704" s="6"/>
      <c r="E704" s="13"/>
      <c r="F704" s="10">
        <f>IF(B704="","",IFERROR(VLOOKUP(B704,'Clients'!$A$5:$I$104,8,FALSE),""))</f>
      </c>
      <c r="G704" s="14">
        <f>IF(OR(E704="",F704=""),"",ROUND(E704*F704,2))</f>
      </c>
      <c r="H704" s="6"/>
      <c r="I704" s="6"/>
    </row>
    <row r="705" spans="1:9" x14ac:dyDescent="0.25">
      <c r="A705" s="12"/>
      <c r="B705" s="6"/>
      <c r="C705" s="6"/>
      <c r="D705" s="6"/>
      <c r="E705" s="13"/>
      <c r="F705" s="10">
        <f>IF(B705="","",IFERROR(VLOOKUP(B705,'Clients'!$A$5:$I$104,8,FALSE),""))</f>
      </c>
      <c r="G705" s="14">
        <f>IF(OR(E705="",F705=""),"",ROUND(E705*F705,2))</f>
      </c>
      <c r="H705" s="6"/>
      <c r="I705" s="6"/>
    </row>
    <row r="706" spans="1:9" x14ac:dyDescent="0.25">
      <c r="A706" s="12"/>
      <c r="B706" s="6"/>
      <c r="C706" s="6"/>
      <c r="D706" s="6"/>
      <c r="E706" s="13"/>
      <c r="F706" s="10">
        <f>IF(B706="","",IFERROR(VLOOKUP(B706,'Clients'!$A$5:$I$104,8,FALSE),""))</f>
      </c>
      <c r="G706" s="14">
        <f>IF(OR(E706="",F706=""),"",ROUND(E706*F706,2))</f>
      </c>
      <c r="H706" s="6"/>
      <c r="I706" s="6"/>
    </row>
    <row r="707" spans="1:9" x14ac:dyDescent="0.25">
      <c r="A707" s="12"/>
      <c r="B707" s="6"/>
      <c r="C707" s="6"/>
      <c r="D707" s="6"/>
      <c r="E707" s="13"/>
      <c r="F707" s="10">
        <f>IF(B707="","",IFERROR(VLOOKUP(B707,'Clients'!$A$5:$I$104,8,FALSE),""))</f>
      </c>
      <c r="G707" s="14">
        <f>IF(OR(E707="",F707=""),"",ROUND(E707*F707,2))</f>
      </c>
      <c r="H707" s="6"/>
      <c r="I707" s="6"/>
    </row>
    <row r="708" spans="1:9" x14ac:dyDescent="0.25">
      <c r="A708" s="12"/>
      <c r="B708" s="6"/>
      <c r="C708" s="6"/>
      <c r="D708" s="6"/>
      <c r="E708" s="13"/>
      <c r="F708" s="10">
        <f>IF(B708="","",IFERROR(VLOOKUP(B708,'Clients'!$A$5:$I$104,8,FALSE),""))</f>
      </c>
      <c r="G708" s="14">
        <f>IF(OR(E708="",F708=""),"",ROUND(E708*F708,2))</f>
      </c>
      <c r="H708" s="6"/>
      <c r="I708" s="6"/>
    </row>
    <row r="709" spans="1:9" x14ac:dyDescent="0.25">
      <c r="A709" s="12"/>
      <c r="B709" s="6"/>
      <c r="C709" s="6"/>
      <c r="D709" s="6"/>
      <c r="E709" s="13"/>
      <c r="F709" s="10">
        <f>IF(B709="","",IFERROR(VLOOKUP(B709,'Clients'!$A$5:$I$104,8,FALSE),""))</f>
      </c>
      <c r="G709" s="14">
        <f>IF(OR(E709="",F709=""),"",ROUND(E709*F709,2))</f>
      </c>
      <c r="H709" s="6"/>
      <c r="I709" s="6"/>
    </row>
    <row r="710" spans="1:9" x14ac:dyDescent="0.25">
      <c r="A710" s="12"/>
      <c r="B710" s="6"/>
      <c r="C710" s="6"/>
      <c r="D710" s="6"/>
      <c r="E710" s="13"/>
      <c r="F710" s="10">
        <f>IF(B710="","",IFERROR(VLOOKUP(B710,'Clients'!$A$5:$I$104,8,FALSE),""))</f>
      </c>
      <c r="G710" s="14">
        <f>IF(OR(E710="",F710=""),"",ROUND(E710*F710,2))</f>
      </c>
      <c r="H710" s="6"/>
      <c r="I710" s="6"/>
    </row>
    <row r="711" spans="1:9" x14ac:dyDescent="0.25">
      <c r="A711" s="12"/>
      <c r="B711" s="6"/>
      <c r="C711" s="6"/>
      <c r="D711" s="6"/>
      <c r="E711" s="13"/>
      <c r="F711" s="10">
        <f>IF(B711="","",IFERROR(VLOOKUP(B711,'Clients'!$A$5:$I$104,8,FALSE),""))</f>
      </c>
      <c r="G711" s="14">
        <f>IF(OR(E711="",F711=""),"",ROUND(E711*F711,2))</f>
      </c>
      <c r="H711" s="6"/>
      <c r="I711" s="6"/>
    </row>
    <row r="712" spans="1:9" x14ac:dyDescent="0.25">
      <c r="A712" s="12"/>
      <c r="B712" s="6"/>
      <c r="C712" s="6"/>
      <c r="D712" s="6"/>
      <c r="E712" s="13"/>
      <c r="F712" s="10">
        <f>IF(B712="","",IFERROR(VLOOKUP(B712,'Clients'!$A$5:$I$104,8,FALSE),""))</f>
      </c>
      <c r="G712" s="14">
        <f>IF(OR(E712="",F712=""),"",ROUND(E712*F712,2))</f>
      </c>
      <c r="H712" s="6"/>
      <c r="I712" s="6"/>
    </row>
    <row r="713" spans="1:9" x14ac:dyDescent="0.25">
      <c r="A713" s="12"/>
      <c r="B713" s="6"/>
      <c r="C713" s="6"/>
      <c r="D713" s="6"/>
      <c r="E713" s="13"/>
      <c r="F713" s="10">
        <f>IF(B713="","",IFERROR(VLOOKUP(B713,'Clients'!$A$5:$I$104,8,FALSE),""))</f>
      </c>
      <c r="G713" s="14">
        <f>IF(OR(E713="",F713=""),"",ROUND(E713*F713,2))</f>
      </c>
      <c r="H713" s="6"/>
      <c r="I713" s="6"/>
    </row>
    <row r="714" spans="1:9" x14ac:dyDescent="0.25">
      <c r="A714" s="12"/>
      <c r="B714" s="6"/>
      <c r="C714" s="6"/>
      <c r="D714" s="6"/>
      <c r="E714" s="13"/>
      <c r="F714" s="10">
        <f>IF(B714="","",IFERROR(VLOOKUP(B714,'Clients'!$A$5:$I$104,8,FALSE),""))</f>
      </c>
      <c r="G714" s="14">
        <f>IF(OR(E714="",F714=""),"",ROUND(E714*F714,2))</f>
      </c>
      <c r="H714" s="6"/>
      <c r="I714" s="6"/>
    </row>
    <row r="715" spans="1:9" x14ac:dyDescent="0.25">
      <c r="A715" s="12"/>
      <c r="B715" s="6"/>
      <c r="C715" s="6"/>
      <c r="D715" s="6"/>
      <c r="E715" s="13"/>
      <c r="F715" s="10">
        <f>IF(B715="","",IFERROR(VLOOKUP(B715,'Clients'!$A$5:$I$104,8,FALSE),""))</f>
      </c>
      <c r="G715" s="14">
        <f>IF(OR(E715="",F715=""),"",ROUND(E715*F715,2))</f>
      </c>
      <c r="H715" s="6"/>
      <c r="I715" s="6"/>
    </row>
    <row r="716" spans="1:9" x14ac:dyDescent="0.25">
      <c r="A716" s="12"/>
      <c r="B716" s="6"/>
      <c r="C716" s="6"/>
      <c r="D716" s="6"/>
      <c r="E716" s="13"/>
      <c r="F716" s="10">
        <f>IF(B716="","",IFERROR(VLOOKUP(B716,'Clients'!$A$5:$I$104,8,FALSE),""))</f>
      </c>
      <c r="G716" s="14">
        <f>IF(OR(E716="",F716=""),"",ROUND(E716*F716,2))</f>
      </c>
      <c r="H716" s="6"/>
      <c r="I716" s="6"/>
    </row>
    <row r="717" spans="1:9" x14ac:dyDescent="0.25">
      <c r="A717" s="12"/>
      <c r="B717" s="6"/>
      <c r="C717" s="6"/>
      <c r="D717" s="6"/>
      <c r="E717" s="13"/>
      <c r="F717" s="10">
        <f>IF(B717="","",IFERROR(VLOOKUP(B717,'Clients'!$A$5:$I$104,8,FALSE),""))</f>
      </c>
      <c r="G717" s="14">
        <f>IF(OR(E717="",F717=""),"",ROUND(E717*F717,2))</f>
      </c>
      <c r="H717" s="6"/>
      <c r="I717" s="6"/>
    </row>
    <row r="718" spans="1:9" x14ac:dyDescent="0.25">
      <c r="A718" s="12"/>
      <c r="B718" s="6"/>
      <c r="C718" s="6"/>
      <c r="D718" s="6"/>
      <c r="E718" s="13"/>
      <c r="F718" s="10">
        <f>IF(B718="","",IFERROR(VLOOKUP(B718,'Clients'!$A$5:$I$104,8,FALSE),""))</f>
      </c>
      <c r="G718" s="14">
        <f>IF(OR(E718="",F718=""),"",ROUND(E718*F718,2))</f>
      </c>
      <c r="H718" s="6"/>
      <c r="I718" s="6"/>
    </row>
    <row r="719" spans="1:9" x14ac:dyDescent="0.25">
      <c r="A719" s="12"/>
      <c r="B719" s="6"/>
      <c r="C719" s="6"/>
      <c r="D719" s="6"/>
      <c r="E719" s="13"/>
      <c r="F719" s="10">
        <f>IF(B719="","",IFERROR(VLOOKUP(B719,'Clients'!$A$5:$I$104,8,FALSE),""))</f>
      </c>
      <c r="G719" s="14">
        <f>IF(OR(E719="",F719=""),"",ROUND(E719*F719,2))</f>
      </c>
      <c r="H719" s="6"/>
      <c r="I719" s="6"/>
    </row>
    <row r="720" spans="1:9" x14ac:dyDescent="0.25">
      <c r="A720" s="12"/>
      <c r="B720" s="6"/>
      <c r="C720" s="6"/>
      <c r="D720" s="6"/>
      <c r="E720" s="13"/>
      <c r="F720" s="10">
        <f>IF(B720="","",IFERROR(VLOOKUP(B720,'Clients'!$A$5:$I$104,8,FALSE),""))</f>
      </c>
      <c r="G720" s="14">
        <f>IF(OR(E720="",F720=""),"",ROUND(E720*F720,2))</f>
      </c>
      <c r="H720" s="6"/>
      <c r="I720" s="6"/>
    </row>
    <row r="721" spans="1:9" x14ac:dyDescent="0.25">
      <c r="A721" s="12"/>
      <c r="B721" s="6"/>
      <c r="C721" s="6"/>
      <c r="D721" s="6"/>
      <c r="E721" s="13"/>
      <c r="F721" s="10">
        <f>IF(B721="","",IFERROR(VLOOKUP(B721,'Clients'!$A$5:$I$104,8,FALSE),""))</f>
      </c>
      <c r="G721" s="14">
        <f>IF(OR(E721="",F721=""),"",ROUND(E721*F721,2))</f>
      </c>
      <c r="H721" s="6"/>
      <c r="I721" s="6"/>
    </row>
    <row r="722" spans="1:9" x14ac:dyDescent="0.25">
      <c r="A722" s="12"/>
      <c r="B722" s="6"/>
      <c r="C722" s="6"/>
      <c r="D722" s="6"/>
      <c r="E722" s="13"/>
      <c r="F722" s="10">
        <f>IF(B722="","",IFERROR(VLOOKUP(B722,'Clients'!$A$5:$I$104,8,FALSE),""))</f>
      </c>
      <c r="G722" s="14">
        <f>IF(OR(E722="",F722=""),"",ROUND(E722*F722,2))</f>
      </c>
      <c r="H722" s="6"/>
      <c r="I722" s="6"/>
    </row>
    <row r="723" spans="1:9" x14ac:dyDescent="0.25">
      <c r="A723" s="12"/>
      <c r="B723" s="6"/>
      <c r="C723" s="6"/>
      <c r="D723" s="6"/>
      <c r="E723" s="13"/>
      <c r="F723" s="10">
        <f>IF(B723="","",IFERROR(VLOOKUP(B723,'Clients'!$A$5:$I$104,8,FALSE),""))</f>
      </c>
      <c r="G723" s="14">
        <f>IF(OR(E723="",F723=""),"",ROUND(E723*F723,2))</f>
      </c>
      <c r="H723" s="6"/>
      <c r="I723" s="6"/>
    </row>
    <row r="724" spans="1:9" x14ac:dyDescent="0.25">
      <c r="A724" s="12"/>
      <c r="B724" s="6"/>
      <c r="C724" s="6"/>
      <c r="D724" s="6"/>
      <c r="E724" s="13"/>
      <c r="F724" s="10">
        <f>IF(B724="","",IFERROR(VLOOKUP(B724,'Clients'!$A$5:$I$104,8,FALSE),""))</f>
      </c>
      <c r="G724" s="14">
        <f>IF(OR(E724="",F724=""),"",ROUND(E724*F724,2))</f>
      </c>
      <c r="H724" s="6"/>
      <c r="I724" s="6"/>
    </row>
    <row r="725" spans="1:9" x14ac:dyDescent="0.25">
      <c r="A725" s="12"/>
      <c r="B725" s="6"/>
      <c r="C725" s="6"/>
      <c r="D725" s="6"/>
      <c r="E725" s="13"/>
      <c r="F725" s="10">
        <f>IF(B725="","",IFERROR(VLOOKUP(B725,'Clients'!$A$5:$I$104,8,FALSE),""))</f>
      </c>
      <c r="G725" s="14">
        <f>IF(OR(E725="",F725=""),"",ROUND(E725*F725,2))</f>
      </c>
      <c r="H725" s="6"/>
      <c r="I725" s="6"/>
    </row>
    <row r="726" spans="1:9" x14ac:dyDescent="0.25">
      <c r="A726" s="12"/>
      <c r="B726" s="6"/>
      <c r="C726" s="6"/>
      <c r="D726" s="6"/>
      <c r="E726" s="13"/>
      <c r="F726" s="10">
        <f>IF(B726="","",IFERROR(VLOOKUP(B726,'Clients'!$A$5:$I$104,8,FALSE),""))</f>
      </c>
      <c r="G726" s="14">
        <f>IF(OR(E726="",F726=""),"",ROUND(E726*F726,2))</f>
      </c>
      <c r="H726" s="6"/>
      <c r="I726" s="6"/>
    </row>
    <row r="727" spans="1:9" x14ac:dyDescent="0.25">
      <c r="A727" s="12"/>
      <c r="B727" s="6"/>
      <c r="C727" s="6"/>
      <c r="D727" s="6"/>
      <c r="E727" s="13"/>
      <c r="F727" s="10">
        <f>IF(B727="","",IFERROR(VLOOKUP(B727,'Clients'!$A$5:$I$104,8,FALSE),""))</f>
      </c>
      <c r="G727" s="14">
        <f>IF(OR(E727="",F727=""),"",ROUND(E727*F727,2))</f>
      </c>
      <c r="H727" s="6"/>
      <c r="I727" s="6"/>
    </row>
    <row r="728" spans="1:9" x14ac:dyDescent="0.25">
      <c r="A728" s="12"/>
      <c r="B728" s="6"/>
      <c r="C728" s="6"/>
      <c r="D728" s="6"/>
      <c r="E728" s="13"/>
      <c r="F728" s="10">
        <f>IF(B728="","",IFERROR(VLOOKUP(B728,'Clients'!$A$5:$I$104,8,FALSE),""))</f>
      </c>
      <c r="G728" s="14">
        <f>IF(OR(E728="",F728=""),"",ROUND(E728*F728,2))</f>
      </c>
      <c r="H728" s="6"/>
      <c r="I728" s="6"/>
    </row>
    <row r="729" spans="1:9" x14ac:dyDescent="0.25">
      <c r="A729" s="12"/>
      <c r="B729" s="6"/>
      <c r="C729" s="6"/>
      <c r="D729" s="6"/>
      <c r="E729" s="13"/>
      <c r="F729" s="10">
        <f>IF(B729="","",IFERROR(VLOOKUP(B729,'Clients'!$A$5:$I$104,8,FALSE),""))</f>
      </c>
      <c r="G729" s="14">
        <f>IF(OR(E729="",F729=""),"",ROUND(E729*F729,2))</f>
      </c>
      <c r="H729" s="6"/>
      <c r="I729" s="6"/>
    </row>
    <row r="730" spans="1:9" x14ac:dyDescent="0.25">
      <c r="A730" s="12"/>
      <c r="B730" s="6"/>
      <c r="C730" s="6"/>
      <c r="D730" s="6"/>
      <c r="E730" s="13"/>
      <c r="F730" s="10">
        <f>IF(B730="","",IFERROR(VLOOKUP(B730,'Clients'!$A$5:$I$104,8,FALSE),""))</f>
      </c>
      <c r="G730" s="14">
        <f>IF(OR(E730="",F730=""),"",ROUND(E730*F730,2))</f>
      </c>
      <c r="H730" s="6"/>
      <c r="I730" s="6"/>
    </row>
    <row r="731" spans="1:9" x14ac:dyDescent="0.25">
      <c r="A731" s="12"/>
      <c r="B731" s="6"/>
      <c r="C731" s="6"/>
      <c r="D731" s="6"/>
      <c r="E731" s="13"/>
      <c r="F731" s="10">
        <f>IF(B731="","",IFERROR(VLOOKUP(B731,'Clients'!$A$5:$I$104,8,FALSE),""))</f>
      </c>
      <c r="G731" s="14">
        <f>IF(OR(E731="",F731=""),"",ROUND(E731*F731,2))</f>
      </c>
      <c r="H731" s="6"/>
      <c r="I731" s="6"/>
    </row>
    <row r="732" spans="1:9" x14ac:dyDescent="0.25">
      <c r="A732" s="12"/>
      <c r="B732" s="6"/>
      <c r="C732" s="6"/>
      <c r="D732" s="6"/>
      <c r="E732" s="13"/>
      <c r="F732" s="10">
        <f>IF(B732="","",IFERROR(VLOOKUP(B732,'Clients'!$A$5:$I$104,8,FALSE),""))</f>
      </c>
      <c r="G732" s="14">
        <f>IF(OR(E732="",F732=""),"",ROUND(E732*F732,2))</f>
      </c>
      <c r="H732" s="6"/>
      <c r="I732" s="6"/>
    </row>
    <row r="733" spans="1:9" x14ac:dyDescent="0.25">
      <c r="A733" s="12"/>
      <c r="B733" s="6"/>
      <c r="C733" s="6"/>
      <c r="D733" s="6"/>
      <c r="E733" s="13"/>
      <c r="F733" s="10">
        <f>IF(B733="","",IFERROR(VLOOKUP(B733,'Clients'!$A$5:$I$104,8,FALSE),""))</f>
      </c>
      <c r="G733" s="14">
        <f>IF(OR(E733="",F733=""),"",ROUND(E733*F733,2))</f>
      </c>
      <c r="H733" s="6"/>
      <c r="I733" s="6"/>
    </row>
    <row r="734" spans="1:9" x14ac:dyDescent="0.25">
      <c r="A734" s="12"/>
      <c r="B734" s="6"/>
      <c r="C734" s="6"/>
      <c r="D734" s="6"/>
      <c r="E734" s="13"/>
      <c r="F734" s="10">
        <f>IF(B734="","",IFERROR(VLOOKUP(B734,'Clients'!$A$5:$I$104,8,FALSE),""))</f>
      </c>
      <c r="G734" s="14">
        <f>IF(OR(E734="",F734=""),"",ROUND(E734*F734,2))</f>
      </c>
      <c r="H734" s="6"/>
      <c r="I734" s="6"/>
    </row>
    <row r="735" spans="1:9" x14ac:dyDescent="0.25">
      <c r="A735" s="12"/>
      <c r="B735" s="6"/>
      <c r="C735" s="6"/>
      <c r="D735" s="6"/>
      <c r="E735" s="13"/>
      <c r="F735" s="10">
        <f>IF(B735="","",IFERROR(VLOOKUP(B735,'Clients'!$A$5:$I$104,8,FALSE),""))</f>
      </c>
      <c r="G735" s="14">
        <f>IF(OR(E735="",F735=""),"",ROUND(E735*F735,2))</f>
      </c>
      <c r="H735" s="6"/>
      <c r="I735" s="6"/>
    </row>
    <row r="736" spans="1:9" x14ac:dyDescent="0.25">
      <c r="A736" s="12"/>
      <c r="B736" s="6"/>
      <c r="C736" s="6"/>
      <c r="D736" s="6"/>
      <c r="E736" s="13"/>
      <c r="F736" s="10">
        <f>IF(B736="","",IFERROR(VLOOKUP(B736,'Clients'!$A$5:$I$104,8,FALSE),""))</f>
      </c>
      <c r="G736" s="14">
        <f>IF(OR(E736="",F736=""),"",ROUND(E736*F736,2))</f>
      </c>
      <c r="H736" s="6"/>
      <c r="I736" s="6"/>
    </row>
    <row r="737" spans="1:9" x14ac:dyDescent="0.25">
      <c r="A737" s="12"/>
      <c r="B737" s="6"/>
      <c r="C737" s="6"/>
      <c r="D737" s="6"/>
      <c r="E737" s="13"/>
      <c r="F737" s="10">
        <f>IF(B737="","",IFERROR(VLOOKUP(B737,'Clients'!$A$5:$I$104,8,FALSE),""))</f>
      </c>
      <c r="G737" s="14">
        <f>IF(OR(E737="",F737=""),"",ROUND(E737*F737,2))</f>
      </c>
      <c r="H737" s="6"/>
      <c r="I737" s="6"/>
    </row>
    <row r="738" spans="1:9" x14ac:dyDescent="0.25">
      <c r="A738" s="12"/>
      <c r="B738" s="6"/>
      <c r="C738" s="6"/>
      <c r="D738" s="6"/>
      <c r="E738" s="13"/>
      <c r="F738" s="10">
        <f>IF(B738="","",IFERROR(VLOOKUP(B738,'Clients'!$A$5:$I$104,8,FALSE),""))</f>
      </c>
      <c r="G738" s="14">
        <f>IF(OR(E738="",F738=""),"",ROUND(E738*F738,2))</f>
      </c>
      <c r="H738" s="6"/>
      <c r="I738" s="6"/>
    </row>
    <row r="739" spans="1:9" x14ac:dyDescent="0.25">
      <c r="A739" s="12"/>
      <c r="B739" s="6"/>
      <c r="C739" s="6"/>
      <c r="D739" s="6"/>
      <c r="E739" s="13"/>
      <c r="F739" s="10">
        <f>IF(B739="","",IFERROR(VLOOKUP(B739,'Clients'!$A$5:$I$104,8,FALSE),""))</f>
      </c>
      <c r="G739" s="14">
        <f>IF(OR(E739="",F739=""),"",ROUND(E739*F739,2))</f>
      </c>
      <c r="H739" s="6"/>
      <c r="I739" s="6"/>
    </row>
    <row r="740" spans="1:9" x14ac:dyDescent="0.25">
      <c r="A740" s="12"/>
      <c r="B740" s="6"/>
      <c r="C740" s="6"/>
      <c r="D740" s="6"/>
      <c r="E740" s="13"/>
      <c r="F740" s="10">
        <f>IF(B740="","",IFERROR(VLOOKUP(B740,'Clients'!$A$5:$I$104,8,FALSE),""))</f>
      </c>
      <c r="G740" s="14">
        <f>IF(OR(E740="",F740=""),"",ROUND(E740*F740,2))</f>
      </c>
      <c r="H740" s="6"/>
      <c r="I740" s="6"/>
    </row>
    <row r="741" spans="1:9" x14ac:dyDescent="0.25">
      <c r="A741" s="12"/>
      <c r="B741" s="6"/>
      <c r="C741" s="6"/>
      <c r="D741" s="6"/>
      <c r="E741" s="13"/>
      <c r="F741" s="10">
        <f>IF(B741="","",IFERROR(VLOOKUP(B741,'Clients'!$A$5:$I$104,8,FALSE),""))</f>
      </c>
      <c r="G741" s="14">
        <f>IF(OR(E741="",F741=""),"",ROUND(E741*F741,2))</f>
      </c>
      <c r="H741" s="6"/>
      <c r="I741" s="6"/>
    </row>
    <row r="742" spans="1:9" x14ac:dyDescent="0.25">
      <c r="A742" s="12"/>
      <c r="B742" s="6"/>
      <c r="C742" s="6"/>
      <c r="D742" s="6"/>
      <c r="E742" s="13"/>
      <c r="F742" s="10">
        <f>IF(B742="","",IFERROR(VLOOKUP(B742,'Clients'!$A$5:$I$104,8,FALSE),""))</f>
      </c>
      <c r="G742" s="14">
        <f>IF(OR(E742="",F742=""),"",ROUND(E742*F742,2))</f>
      </c>
      <c r="H742" s="6"/>
      <c r="I742" s="6"/>
    </row>
    <row r="743" spans="1:9" x14ac:dyDescent="0.25">
      <c r="A743" s="12"/>
      <c r="B743" s="6"/>
      <c r="C743" s="6"/>
      <c r="D743" s="6"/>
      <c r="E743" s="13"/>
      <c r="F743" s="10">
        <f>IF(B743="","",IFERROR(VLOOKUP(B743,'Clients'!$A$5:$I$104,8,FALSE),""))</f>
      </c>
      <c r="G743" s="14">
        <f>IF(OR(E743="",F743=""),"",ROUND(E743*F743,2))</f>
      </c>
      <c r="H743" s="6"/>
      <c r="I743" s="6"/>
    </row>
    <row r="744" spans="1:9" x14ac:dyDescent="0.25">
      <c r="A744" s="12"/>
      <c r="B744" s="6"/>
      <c r="C744" s="6"/>
      <c r="D744" s="6"/>
      <c r="E744" s="13"/>
      <c r="F744" s="10">
        <f>IF(B744="","",IFERROR(VLOOKUP(B744,'Clients'!$A$5:$I$104,8,FALSE),""))</f>
      </c>
      <c r="G744" s="14">
        <f>IF(OR(E744="",F744=""),"",ROUND(E744*F744,2))</f>
      </c>
      <c r="H744" s="6"/>
      <c r="I744" s="6"/>
    </row>
    <row r="745" spans="1:9" x14ac:dyDescent="0.25">
      <c r="A745" s="12"/>
      <c r="B745" s="6"/>
      <c r="C745" s="6"/>
      <c r="D745" s="6"/>
      <c r="E745" s="13"/>
      <c r="F745" s="10">
        <f>IF(B745="","",IFERROR(VLOOKUP(B745,'Clients'!$A$5:$I$104,8,FALSE),""))</f>
      </c>
      <c r="G745" s="14">
        <f>IF(OR(E745="",F745=""),"",ROUND(E745*F745,2))</f>
      </c>
      <c r="H745" s="6"/>
      <c r="I745" s="6"/>
    </row>
    <row r="746" spans="1:9" x14ac:dyDescent="0.25">
      <c r="A746" s="12"/>
      <c r="B746" s="6"/>
      <c r="C746" s="6"/>
      <c r="D746" s="6"/>
      <c r="E746" s="13"/>
      <c r="F746" s="10">
        <f>IF(B746="","",IFERROR(VLOOKUP(B746,'Clients'!$A$5:$I$104,8,FALSE),""))</f>
      </c>
      <c r="G746" s="14">
        <f>IF(OR(E746="",F746=""),"",ROUND(E746*F746,2))</f>
      </c>
      <c r="H746" s="6"/>
      <c r="I746" s="6"/>
    </row>
    <row r="747" spans="1:9" x14ac:dyDescent="0.25">
      <c r="A747" s="12"/>
      <c r="B747" s="6"/>
      <c r="C747" s="6"/>
      <c r="D747" s="6"/>
      <c r="E747" s="13"/>
      <c r="F747" s="10">
        <f>IF(B747="","",IFERROR(VLOOKUP(B747,'Clients'!$A$5:$I$104,8,FALSE),""))</f>
      </c>
      <c r="G747" s="14">
        <f>IF(OR(E747="",F747=""),"",ROUND(E747*F747,2))</f>
      </c>
      <c r="H747" s="6"/>
      <c r="I747" s="6"/>
    </row>
    <row r="748" spans="1:9" x14ac:dyDescent="0.25">
      <c r="A748" s="12"/>
      <c r="B748" s="6"/>
      <c r="C748" s="6"/>
      <c r="D748" s="6"/>
      <c r="E748" s="13"/>
      <c r="F748" s="10">
        <f>IF(B748="","",IFERROR(VLOOKUP(B748,'Clients'!$A$5:$I$104,8,FALSE),""))</f>
      </c>
      <c r="G748" s="14">
        <f>IF(OR(E748="",F748=""),"",ROUND(E748*F748,2))</f>
      </c>
      <c r="H748" s="6"/>
      <c r="I748" s="6"/>
    </row>
    <row r="749" spans="1:9" x14ac:dyDescent="0.25">
      <c r="A749" s="12"/>
      <c r="B749" s="6"/>
      <c r="C749" s="6"/>
      <c r="D749" s="6"/>
      <c r="E749" s="13"/>
      <c r="F749" s="10">
        <f>IF(B749="","",IFERROR(VLOOKUP(B749,'Clients'!$A$5:$I$104,8,FALSE),""))</f>
      </c>
      <c r="G749" s="14">
        <f>IF(OR(E749="",F749=""),"",ROUND(E749*F749,2))</f>
      </c>
      <c r="H749" s="6"/>
      <c r="I749" s="6"/>
    </row>
    <row r="750" spans="1:9" x14ac:dyDescent="0.25">
      <c r="A750" s="12"/>
      <c r="B750" s="6"/>
      <c r="C750" s="6"/>
      <c r="D750" s="6"/>
      <c r="E750" s="13"/>
      <c r="F750" s="10">
        <f>IF(B750="","",IFERROR(VLOOKUP(B750,'Clients'!$A$5:$I$104,8,FALSE),""))</f>
      </c>
      <c r="G750" s="14">
        <f>IF(OR(E750="",F750=""),"",ROUND(E750*F750,2))</f>
      </c>
      <c r="H750" s="6"/>
      <c r="I750" s="6"/>
    </row>
    <row r="751" spans="1:9" x14ac:dyDescent="0.25">
      <c r="A751" s="12"/>
      <c r="B751" s="6"/>
      <c r="C751" s="6"/>
      <c r="D751" s="6"/>
      <c r="E751" s="13"/>
      <c r="F751" s="10">
        <f>IF(B751="","",IFERROR(VLOOKUP(B751,'Clients'!$A$5:$I$104,8,FALSE),""))</f>
      </c>
      <c r="G751" s="14">
        <f>IF(OR(E751="",F751=""),"",ROUND(E751*F751,2))</f>
      </c>
      <c r="H751" s="6"/>
      <c r="I751" s="6"/>
    </row>
    <row r="752" spans="1:9" x14ac:dyDescent="0.25">
      <c r="A752" s="12"/>
      <c r="B752" s="6"/>
      <c r="C752" s="6"/>
      <c r="D752" s="6"/>
      <c r="E752" s="13"/>
      <c r="F752" s="10">
        <f>IF(B752="","",IFERROR(VLOOKUP(B752,'Clients'!$A$5:$I$104,8,FALSE),""))</f>
      </c>
      <c r="G752" s="14">
        <f>IF(OR(E752="",F752=""),"",ROUND(E752*F752,2))</f>
      </c>
      <c r="H752" s="6"/>
      <c r="I752" s="6"/>
    </row>
    <row r="753" spans="1:9" x14ac:dyDescent="0.25">
      <c r="A753" s="12"/>
      <c r="B753" s="6"/>
      <c r="C753" s="6"/>
      <c r="D753" s="6"/>
      <c r="E753" s="13"/>
      <c r="F753" s="10">
        <f>IF(B753="","",IFERROR(VLOOKUP(B753,'Clients'!$A$5:$I$104,8,FALSE),""))</f>
      </c>
      <c r="G753" s="14">
        <f>IF(OR(E753="",F753=""),"",ROUND(E753*F753,2))</f>
      </c>
      <c r="H753" s="6"/>
      <c r="I753" s="6"/>
    </row>
    <row r="754" spans="1:9" x14ac:dyDescent="0.25">
      <c r="A754" s="12"/>
      <c r="B754" s="6"/>
      <c r="C754" s="6"/>
      <c r="D754" s="6"/>
      <c r="E754" s="13"/>
      <c r="F754" s="10">
        <f>IF(B754="","",IFERROR(VLOOKUP(B754,'Clients'!$A$5:$I$104,8,FALSE),""))</f>
      </c>
      <c r="G754" s="14">
        <f>IF(OR(E754="",F754=""),"",ROUND(E754*F754,2))</f>
      </c>
      <c r="H754" s="6"/>
      <c r="I754" s="6"/>
    </row>
    <row r="755" spans="1:9" x14ac:dyDescent="0.25">
      <c r="A755" s="12"/>
      <c r="B755" s="6"/>
      <c r="C755" s="6"/>
      <c r="D755" s="6"/>
      <c r="E755" s="13"/>
      <c r="F755" s="10">
        <f>IF(B755="","",IFERROR(VLOOKUP(B755,'Clients'!$A$5:$I$104,8,FALSE),""))</f>
      </c>
      <c r="G755" s="14">
        <f>IF(OR(E755="",F755=""),"",ROUND(E755*F755,2))</f>
      </c>
      <c r="H755" s="6"/>
      <c r="I755" s="6"/>
    </row>
    <row r="756" spans="1:9" x14ac:dyDescent="0.25">
      <c r="A756" s="12"/>
      <c r="B756" s="6"/>
      <c r="C756" s="6"/>
      <c r="D756" s="6"/>
      <c r="E756" s="13"/>
      <c r="F756" s="10">
        <f>IF(B756="","",IFERROR(VLOOKUP(B756,'Clients'!$A$5:$I$104,8,FALSE),""))</f>
      </c>
      <c r="G756" s="14">
        <f>IF(OR(E756="",F756=""),"",ROUND(E756*F756,2))</f>
      </c>
      <c r="H756" s="6"/>
      <c r="I756" s="6"/>
    </row>
    <row r="757" spans="1:9" x14ac:dyDescent="0.25">
      <c r="A757" s="12"/>
      <c r="B757" s="6"/>
      <c r="C757" s="6"/>
      <c r="D757" s="6"/>
      <c r="E757" s="13"/>
      <c r="F757" s="10">
        <f>IF(B757="","",IFERROR(VLOOKUP(B757,'Clients'!$A$5:$I$104,8,FALSE),""))</f>
      </c>
      <c r="G757" s="14">
        <f>IF(OR(E757="",F757=""),"",ROUND(E757*F757,2))</f>
      </c>
      <c r="H757" s="6"/>
      <c r="I757" s="6"/>
    </row>
    <row r="758" spans="1:9" x14ac:dyDescent="0.25">
      <c r="A758" s="12"/>
      <c r="B758" s="6"/>
      <c r="C758" s="6"/>
      <c r="D758" s="6"/>
      <c r="E758" s="13"/>
      <c r="F758" s="10">
        <f>IF(B758="","",IFERROR(VLOOKUP(B758,'Clients'!$A$5:$I$104,8,FALSE),""))</f>
      </c>
      <c r="G758" s="14">
        <f>IF(OR(E758="",F758=""),"",ROUND(E758*F758,2))</f>
      </c>
      <c r="H758" s="6"/>
      <c r="I758" s="6"/>
    </row>
    <row r="759" spans="1:9" x14ac:dyDescent="0.25">
      <c r="A759" s="12"/>
      <c r="B759" s="6"/>
      <c r="C759" s="6"/>
      <c r="D759" s="6"/>
      <c r="E759" s="13"/>
      <c r="F759" s="10">
        <f>IF(B759="","",IFERROR(VLOOKUP(B759,'Clients'!$A$5:$I$104,8,FALSE),""))</f>
      </c>
      <c r="G759" s="14">
        <f>IF(OR(E759="",F759=""),"",ROUND(E759*F759,2))</f>
      </c>
      <c r="H759" s="6"/>
      <c r="I759" s="6"/>
    </row>
    <row r="760" spans="1:9" x14ac:dyDescent="0.25">
      <c r="A760" s="12"/>
      <c r="B760" s="6"/>
      <c r="C760" s="6"/>
      <c r="D760" s="6"/>
      <c r="E760" s="13"/>
      <c r="F760" s="10">
        <f>IF(B760="","",IFERROR(VLOOKUP(B760,'Clients'!$A$5:$I$104,8,FALSE),""))</f>
      </c>
      <c r="G760" s="14">
        <f>IF(OR(E760="",F760=""),"",ROUND(E760*F760,2))</f>
      </c>
      <c r="H760" s="6"/>
      <c r="I760" s="6"/>
    </row>
    <row r="761" spans="1:9" x14ac:dyDescent="0.25">
      <c r="A761" s="12"/>
      <c r="B761" s="6"/>
      <c r="C761" s="6"/>
      <c r="D761" s="6"/>
      <c r="E761" s="13"/>
      <c r="F761" s="10">
        <f>IF(B761="","",IFERROR(VLOOKUP(B761,'Clients'!$A$5:$I$104,8,FALSE),""))</f>
      </c>
      <c r="G761" s="14">
        <f>IF(OR(E761="",F761=""),"",ROUND(E761*F761,2))</f>
      </c>
      <c r="H761" s="6"/>
      <c r="I761" s="6"/>
    </row>
    <row r="762" spans="1:9" x14ac:dyDescent="0.25">
      <c r="A762" s="12"/>
      <c r="B762" s="6"/>
      <c r="C762" s="6"/>
      <c r="D762" s="6"/>
      <c r="E762" s="13"/>
      <c r="F762" s="10">
        <f>IF(B762="","",IFERROR(VLOOKUP(B762,'Clients'!$A$5:$I$104,8,FALSE),""))</f>
      </c>
      <c r="G762" s="14">
        <f>IF(OR(E762="",F762=""),"",ROUND(E762*F762,2))</f>
      </c>
      <c r="H762" s="6"/>
      <c r="I762" s="6"/>
    </row>
    <row r="763" spans="1:9" x14ac:dyDescent="0.25">
      <c r="A763" s="12"/>
      <c r="B763" s="6"/>
      <c r="C763" s="6"/>
      <c r="D763" s="6"/>
      <c r="E763" s="13"/>
      <c r="F763" s="10">
        <f>IF(B763="","",IFERROR(VLOOKUP(B763,'Clients'!$A$5:$I$104,8,FALSE),""))</f>
      </c>
      <c r="G763" s="14">
        <f>IF(OR(E763="",F763=""),"",ROUND(E763*F763,2))</f>
      </c>
      <c r="H763" s="6"/>
      <c r="I763" s="6"/>
    </row>
    <row r="764" spans="1:9" x14ac:dyDescent="0.25">
      <c r="A764" s="12"/>
      <c r="B764" s="6"/>
      <c r="C764" s="6"/>
      <c r="D764" s="6"/>
      <c r="E764" s="13"/>
      <c r="F764" s="10">
        <f>IF(B764="","",IFERROR(VLOOKUP(B764,'Clients'!$A$5:$I$104,8,FALSE),""))</f>
      </c>
      <c r="G764" s="14">
        <f>IF(OR(E764="",F764=""),"",ROUND(E764*F764,2))</f>
      </c>
      <c r="H764" s="6"/>
      <c r="I764" s="6"/>
    </row>
    <row r="765" spans="1:9" x14ac:dyDescent="0.25">
      <c r="A765" s="12"/>
      <c r="B765" s="6"/>
      <c r="C765" s="6"/>
      <c r="D765" s="6"/>
      <c r="E765" s="13"/>
      <c r="F765" s="10">
        <f>IF(B765="","",IFERROR(VLOOKUP(B765,'Clients'!$A$5:$I$104,8,FALSE),""))</f>
      </c>
      <c r="G765" s="14">
        <f>IF(OR(E765="",F765=""),"",ROUND(E765*F765,2))</f>
      </c>
      <c r="H765" s="6"/>
      <c r="I765" s="6"/>
    </row>
    <row r="766" spans="1:9" x14ac:dyDescent="0.25">
      <c r="A766" s="12"/>
      <c r="B766" s="6"/>
      <c r="C766" s="6"/>
      <c r="D766" s="6"/>
      <c r="E766" s="13"/>
      <c r="F766" s="10">
        <f>IF(B766="","",IFERROR(VLOOKUP(B766,'Clients'!$A$5:$I$104,8,FALSE),""))</f>
      </c>
      <c r="G766" s="14">
        <f>IF(OR(E766="",F766=""),"",ROUND(E766*F766,2))</f>
      </c>
      <c r="H766" s="6"/>
      <c r="I766" s="6"/>
    </row>
    <row r="767" spans="1:9" x14ac:dyDescent="0.25">
      <c r="A767" s="12"/>
      <c r="B767" s="6"/>
      <c r="C767" s="6"/>
      <c r="D767" s="6"/>
      <c r="E767" s="13"/>
      <c r="F767" s="10">
        <f>IF(B767="","",IFERROR(VLOOKUP(B767,'Clients'!$A$5:$I$104,8,FALSE),""))</f>
      </c>
      <c r="G767" s="14">
        <f>IF(OR(E767="",F767=""),"",ROUND(E767*F767,2))</f>
      </c>
      <c r="H767" s="6"/>
      <c r="I767" s="6"/>
    </row>
    <row r="768" spans="1:9" x14ac:dyDescent="0.25">
      <c r="A768" s="12"/>
      <c r="B768" s="6"/>
      <c r="C768" s="6"/>
      <c r="D768" s="6"/>
      <c r="E768" s="13"/>
      <c r="F768" s="10">
        <f>IF(B768="","",IFERROR(VLOOKUP(B768,'Clients'!$A$5:$I$104,8,FALSE),""))</f>
      </c>
      <c r="G768" s="14">
        <f>IF(OR(E768="",F768=""),"",ROUND(E768*F768,2))</f>
      </c>
      <c r="H768" s="6"/>
      <c r="I768" s="6"/>
    </row>
    <row r="769" spans="1:9" x14ac:dyDescent="0.25">
      <c r="A769" s="12"/>
      <c r="B769" s="6"/>
      <c r="C769" s="6"/>
      <c r="D769" s="6"/>
      <c r="E769" s="13"/>
      <c r="F769" s="10">
        <f>IF(B769="","",IFERROR(VLOOKUP(B769,'Clients'!$A$5:$I$104,8,FALSE),""))</f>
      </c>
      <c r="G769" s="14">
        <f>IF(OR(E769="",F769=""),"",ROUND(E769*F769,2))</f>
      </c>
      <c r="H769" s="6"/>
      <c r="I769" s="6"/>
    </row>
    <row r="770" spans="1:9" x14ac:dyDescent="0.25">
      <c r="A770" s="12"/>
      <c r="B770" s="6"/>
      <c r="C770" s="6"/>
      <c r="D770" s="6"/>
      <c r="E770" s="13"/>
      <c r="F770" s="10">
        <f>IF(B770="","",IFERROR(VLOOKUP(B770,'Clients'!$A$5:$I$104,8,FALSE),""))</f>
      </c>
      <c r="G770" s="14">
        <f>IF(OR(E770="",F770=""),"",ROUND(E770*F770,2))</f>
      </c>
      <c r="H770" s="6"/>
      <c r="I770" s="6"/>
    </row>
    <row r="771" spans="1:9" x14ac:dyDescent="0.25">
      <c r="A771" s="12"/>
      <c r="B771" s="6"/>
      <c r="C771" s="6"/>
      <c r="D771" s="6"/>
      <c r="E771" s="13"/>
      <c r="F771" s="10">
        <f>IF(B771="","",IFERROR(VLOOKUP(B771,'Clients'!$A$5:$I$104,8,FALSE),""))</f>
      </c>
      <c r="G771" s="14">
        <f>IF(OR(E771="",F771=""),"",ROUND(E771*F771,2))</f>
      </c>
      <c r="H771" s="6"/>
      <c r="I771" s="6"/>
    </row>
    <row r="772" spans="1:9" x14ac:dyDescent="0.25">
      <c r="A772" s="12"/>
      <c r="B772" s="6"/>
      <c r="C772" s="6"/>
      <c r="D772" s="6"/>
      <c r="E772" s="13"/>
      <c r="F772" s="10">
        <f>IF(B772="","",IFERROR(VLOOKUP(B772,'Clients'!$A$5:$I$104,8,FALSE),""))</f>
      </c>
      <c r="G772" s="14">
        <f>IF(OR(E772="",F772=""),"",ROUND(E772*F772,2))</f>
      </c>
      <c r="H772" s="6"/>
      <c r="I772" s="6"/>
    </row>
    <row r="773" spans="1:9" x14ac:dyDescent="0.25">
      <c r="A773" s="12"/>
      <c r="B773" s="6"/>
      <c r="C773" s="6"/>
      <c r="D773" s="6"/>
      <c r="E773" s="13"/>
      <c r="F773" s="10">
        <f>IF(B773="","",IFERROR(VLOOKUP(B773,'Clients'!$A$5:$I$104,8,FALSE),""))</f>
      </c>
      <c r="G773" s="14">
        <f>IF(OR(E773="",F773=""),"",ROUND(E773*F773,2))</f>
      </c>
      <c r="H773" s="6"/>
      <c r="I773" s="6"/>
    </row>
    <row r="774" spans="1:9" x14ac:dyDescent="0.25">
      <c r="A774" s="12"/>
      <c r="B774" s="6"/>
      <c r="C774" s="6"/>
      <c r="D774" s="6"/>
      <c r="E774" s="13"/>
      <c r="F774" s="10">
        <f>IF(B774="","",IFERROR(VLOOKUP(B774,'Clients'!$A$5:$I$104,8,FALSE),""))</f>
      </c>
      <c r="G774" s="14">
        <f>IF(OR(E774="",F774=""),"",ROUND(E774*F774,2))</f>
      </c>
      <c r="H774" s="6"/>
      <c r="I774" s="6"/>
    </row>
    <row r="775" spans="1:9" x14ac:dyDescent="0.25">
      <c r="A775" s="12"/>
      <c r="B775" s="6"/>
      <c r="C775" s="6"/>
      <c r="D775" s="6"/>
      <c r="E775" s="13"/>
      <c r="F775" s="10">
        <f>IF(B775="","",IFERROR(VLOOKUP(B775,'Clients'!$A$5:$I$104,8,FALSE),""))</f>
      </c>
      <c r="G775" s="14">
        <f>IF(OR(E775="",F775=""),"",ROUND(E775*F775,2))</f>
      </c>
      <c r="H775" s="6"/>
      <c r="I775" s="6"/>
    </row>
    <row r="776" spans="1:9" x14ac:dyDescent="0.25">
      <c r="A776" s="12"/>
      <c r="B776" s="6"/>
      <c r="C776" s="6"/>
      <c r="D776" s="6"/>
      <c r="E776" s="13"/>
      <c r="F776" s="10">
        <f>IF(B776="","",IFERROR(VLOOKUP(B776,'Clients'!$A$5:$I$104,8,FALSE),""))</f>
      </c>
      <c r="G776" s="14">
        <f>IF(OR(E776="",F776=""),"",ROUND(E776*F776,2))</f>
      </c>
      <c r="H776" s="6"/>
      <c r="I776" s="6"/>
    </row>
    <row r="777" spans="1:9" x14ac:dyDescent="0.25">
      <c r="A777" s="12"/>
      <c r="B777" s="6"/>
      <c r="C777" s="6"/>
      <c r="D777" s="6"/>
      <c r="E777" s="13"/>
      <c r="F777" s="10">
        <f>IF(B777="","",IFERROR(VLOOKUP(B777,'Clients'!$A$5:$I$104,8,FALSE),""))</f>
      </c>
      <c r="G777" s="14">
        <f>IF(OR(E777="",F777=""),"",ROUND(E777*F777,2))</f>
      </c>
      <c r="H777" s="6"/>
      <c r="I777" s="6"/>
    </row>
    <row r="778" spans="1:9" x14ac:dyDescent="0.25">
      <c r="A778" s="12"/>
      <c r="B778" s="6"/>
      <c r="C778" s="6"/>
      <c r="D778" s="6"/>
      <c r="E778" s="13"/>
      <c r="F778" s="10">
        <f>IF(B778="","",IFERROR(VLOOKUP(B778,'Clients'!$A$5:$I$104,8,FALSE),""))</f>
      </c>
      <c r="G778" s="14">
        <f>IF(OR(E778="",F778=""),"",ROUND(E778*F778,2))</f>
      </c>
      <c r="H778" s="6"/>
      <c r="I778" s="6"/>
    </row>
    <row r="779" spans="1:9" x14ac:dyDescent="0.25">
      <c r="A779" s="12"/>
      <c r="B779" s="6"/>
      <c r="C779" s="6"/>
      <c r="D779" s="6"/>
      <c r="E779" s="13"/>
      <c r="F779" s="10">
        <f>IF(B779="","",IFERROR(VLOOKUP(B779,'Clients'!$A$5:$I$104,8,FALSE),""))</f>
      </c>
      <c r="G779" s="14">
        <f>IF(OR(E779="",F779=""),"",ROUND(E779*F779,2))</f>
      </c>
      <c r="H779" s="6"/>
      <c r="I779" s="6"/>
    </row>
    <row r="780" spans="1:9" x14ac:dyDescent="0.25">
      <c r="A780" s="12"/>
      <c r="B780" s="6"/>
      <c r="C780" s="6"/>
      <c r="D780" s="6"/>
      <c r="E780" s="13"/>
      <c r="F780" s="10">
        <f>IF(B780="","",IFERROR(VLOOKUP(B780,'Clients'!$A$5:$I$104,8,FALSE),""))</f>
      </c>
      <c r="G780" s="14">
        <f>IF(OR(E780="",F780=""),"",ROUND(E780*F780,2))</f>
      </c>
      <c r="H780" s="6"/>
      <c r="I780" s="6"/>
    </row>
    <row r="781" spans="1:9" x14ac:dyDescent="0.25">
      <c r="A781" s="12"/>
      <c r="B781" s="6"/>
      <c r="C781" s="6"/>
      <c r="D781" s="6"/>
      <c r="E781" s="13"/>
      <c r="F781" s="10">
        <f>IF(B781="","",IFERROR(VLOOKUP(B781,'Clients'!$A$5:$I$104,8,FALSE),""))</f>
      </c>
      <c r="G781" s="14">
        <f>IF(OR(E781="",F781=""),"",ROUND(E781*F781,2))</f>
      </c>
      <c r="H781" s="6"/>
      <c r="I781" s="6"/>
    </row>
    <row r="782" spans="1:9" x14ac:dyDescent="0.25">
      <c r="A782" s="12"/>
      <c r="B782" s="6"/>
      <c r="C782" s="6"/>
      <c r="D782" s="6"/>
      <c r="E782" s="13"/>
      <c r="F782" s="10">
        <f>IF(B782="","",IFERROR(VLOOKUP(B782,'Clients'!$A$5:$I$104,8,FALSE),""))</f>
      </c>
      <c r="G782" s="14">
        <f>IF(OR(E782="",F782=""),"",ROUND(E782*F782,2))</f>
      </c>
      <c r="H782" s="6"/>
      <c r="I782" s="6"/>
    </row>
    <row r="783" spans="1:9" x14ac:dyDescent="0.25">
      <c r="A783" s="12"/>
      <c r="B783" s="6"/>
      <c r="C783" s="6"/>
      <c r="D783" s="6"/>
      <c r="E783" s="13"/>
      <c r="F783" s="10">
        <f>IF(B783="","",IFERROR(VLOOKUP(B783,'Clients'!$A$5:$I$104,8,FALSE),""))</f>
      </c>
      <c r="G783" s="14">
        <f>IF(OR(E783="",F783=""),"",ROUND(E783*F783,2))</f>
      </c>
      <c r="H783" s="6"/>
      <c r="I783" s="6"/>
    </row>
    <row r="784" spans="1:9" x14ac:dyDescent="0.25">
      <c r="A784" s="12"/>
      <c r="B784" s="6"/>
      <c r="C784" s="6"/>
      <c r="D784" s="6"/>
      <c r="E784" s="13"/>
      <c r="F784" s="10">
        <f>IF(B784="","",IFERROR(VLOOKUP(B784,'Clients'!$A$5:$I$104,8,FALSE),""))</f>
      </c>
      <c r="G784" s="14">
        <f>IF(OR(E784="",F784=""),"",ROUND(E784*F784,2))</f>
      </c>
      <c r="H784" s="6"/>
      <c r="I784" s="6"/>
    </row>
    <row r="785" spans="1:9" x14ac:dyDescent="0.25">
      <c r="A785" s="12"/>
      <c r="B785" s="6"/>
      <c r="C785" s="6"/>
      <c r="D785" s="6"/>
      <c r="E785" s="13"/>
      <c r="F785" s="10">
        <f>IF(B785="","",IFERROR(VLOOKUP(B785,'Clients'!$A$5:$I$104,8,FALSE),""))</f>
      </c>
      <c r="G785" s="14">
        <f>IF(OR(E785="",F785=""),"",ROUND(E785*F785,2))</f>
      </c>
      <c r="H785" s="6"/>
      <c r="I785" s="6"/>
    </row>
    <row r="786" spans="1:9" x14ac:dyDescent="0.25">
      <c r="A786" s="12"/>
      <c r="B786" s="6"/>
      <c r="C786" s="6"/>
      <c r="D786" s="6"/>
      <c r="E786" s="13"/>
      <c r="F786" s="10">
        <f>IF(B786="","",IFERROR(VLOOKUP(B786,'Clients'!$A$5:$I$104,8,FALSE),""))</f>
      </c>
      <c r="G786" s="14">
        <f>IF(OR(E786="",F786=""),"",ROUND(E786*F786,2))</f>
      </c>
      <c r="H786" s="6"/>
      <c r="I786" s="6"/>
    </row>
    <row r="787" spans="1:9" x14ac:dyDescent="0.25">
      <c r="A787" s="12"/>
      <c r="B787" s="6"/>
      <c r="C787" s="6"/>
      <c r="D787" s="6"/>
      <c r="E787" s="13"/>
      <c r="F787" s="10">
        <f>IF(B787="","",IFERROR(VLOOKUP(B787,'Clients'!$A$5:$I$104,8,FALSE),""))</f>
      </c>
      <c r="G787" s="14">
        <f>IF(OR(E787="",F787=""),"",ROUND(E787*F787,2))</f>
      </c>
      <c r="H787" s="6"/>
      <c r="I787" s="6"/>
    </row>
    <row r="788" spans="1:9" x14ac:dyDescent="0.25">
      <c r="A788" s="12"/>
      <c r="B788" s="6"/>
      <c r="C788" s="6"/>
      <c r="D788" s="6"/>
      <c r="E788" s="13"/>
      <c r="F788" s="10">
        <f>IF(B788="","",IFERROR(VLOOKUP(B788,'Clients'!$A$5:$I$104,8,FALSE),""))</f>
      </c>
      <c r="G788" s="14">
        <f>IF(OR(E788="",F788=""),"",ROUND(E788*F788,2))</f>
      </c>
      <c r="H788" s="6"/>
      <c r="I788" s="6"/>
    </row>
    <row r="789" spans="1:9" x14ac:dyDescent="0.25">
      <c r="A789" s="12"/>
      <c r="B789" s="6"/>
      <c r="C789" s="6"/>
      <c r="D789" s="6"/>
      <c r="E789" s="13"/>
      <c r="F789" s="10">
        <f>IF(B789="","",IFERROR(VLOOKUP(B789,'Clients'!$A$5:$I$104,8,FALSE),""))</f>
      </c>
      <c r="G789" s="14">
        <f>IF(OR(E789="",F789=""),"",ROUND(E789*F789,2))</f>
      </c>
      <c r="H789" s="6"/>
      <c r="I789" s="6"/>
    </row>
    <row r="790" spans="1:9" x14ac:dyDescent="0.25">
      <c r="A790" s="12"/>
      <c r="B790" s="6"/>
      <c r="C790" s="6"/>
      <c r="D790" s="6"/>
      <c r="E790" s="13"/>
      <c r="F790" s="10">
        <f>IF(B790="","",IFERROR(VLOOKUP(B790,'Clients'!$A$5:$I$104,8,FALSE),""))</f>
      </c>
      <c r="G790" s="14">
        <f>IF(OR(E790="",F790=""),"",ROUND(E790*F790,2))</f>
      </c>
      <c r="H790" s="6"/>
      <c r="I790" s="6"/>
    </row>
    <row r="791" spans="1:9" x14ac:dyDescent="0.25">
      <c r="A791" s="12"/>
      <c r="B791" s="6"/>
      <c r="C791" s="6"/>
      <c r="D791" s="6"/>
      <c r="E791" s="13"/>
      <c r="F791" s="10">
        <f>IF(B791="","",IFERROR(VLOOKUP(B791,'Clients'!$A$5:$I$104,8,FALSE),""))</f>
      </c>
      <c r="G791" s="14">
        <f>IF(OR(E791="",F791=""),"",ROUND(E791*F791,2))</f>
      </c>
      <c r="H791" s="6"/>
      <c r="I791" s="6"/>
    </row>
    <row r="792" spans="1:9" x14ac:dyDescent="0.25">
      <c r="A792" s="12"/>
      <c r="B792" s="6"/>
      <c r="C792" s="6"/>
      <c r="D792" s="6"/>
      <c r="E792" s="13"/>
      <c r="F792" s="10">
        <f>IF(B792="","",IFERROR(VLOOKUP(B792,'Clients'!$A$5:$I$104,8,FALSE),""))</f>
      </c>
      <c r="G792" s="14">
        <f>IF(OR(E792="",F792=""),"",ROUND(E792*F792,2))</f>
      </c>
      <c r="H792" s="6"/>
      <c r="I792" s="6"/>
    </row>
    <row r="793" spans="1:9" x14ac:dyDescent="0.25">
      <c r="A793" s="12"/>
      <c r="B793" s="6"/>
      <c r="C793" s="6"/>
      <c r="D793" s="6"/>
      <c r="E793" s="13"/>
      <c r="F793" s="10">
        <f>IF(B793="","",IFERROR(VLOOKUP(B793,'Clients'!$A$5:$I$104,8,FALSE),""))</f>
      </c>
      <c r="G793" s="14">
        <f>IF(OR(E793="",F793=""),"",ROUND(E793*F793,2))</f>
      </c>
      <c r="H793" s="6"/>
      <c r="I793" s="6"/>
    </row>
    <row r="794" spans="1:9" x14ac:dyDescent="0.25">
      <c r="A794" s="12"/>
      <c r="B794" s="6"/>
      <c r="C794" s="6"/>
      <c r="D794" s="6"/>
      <c r="E794" s="13"/>
      <c r="F794" s="10">
        <f>IF(B794="","",IFERROR(VLOOKUP(B794,'Clients'!$A$5:$I$104,8,FALSE),""))</f>
      </c>
      <c r="G794" s="14">
        <f>IF(OR(E794="",F794=""),"",ROUND(E794*F794,2))</f>
      </c>
      <c r="H794" s="6"/>
      <c r="I794" s="6"/>
    </row>
    <row r="795" spans="1:9" x14ac:dyDescent="0.25">
      <c r="A795" s="12"/>
      <c r="B795" s="6"/>
      <c r="C795" s="6"/>
      <c r="D795" s="6"/>
      <c r="E795" s="13"/>
      <c r="F795" s="10">
        <f>IF(B795="","",IFERROR(VLOOKUP(B795,'Clients'!$A$5:$I$104,8,FALSE),""))</f>
      </c>
      <c r="G795" s="14">
        <f>IF(OR(E795="",F795=""),"",ROUND(E795*F795,2))</f>
      </c>
      <c r="H795" s="6"/>
      <c r="I795" s="6"/>
    </row>
    <row r="796" spans="1:9" x14ac:dyDescent="0.25">
      <c r="A796" s="12"/>
      <c r="B796" s="6"/>
      <c r="C796" s="6"/>
      <c r="D796" s="6"/>
      <c r="E796" s="13"/>
      <c r="F796" s="10">
        <f>IF(B796="","",IFERROR(VLOOKUP(B796,'Clients'!$A$5:$I$104,8,FALSE),""))</f>
      </c>
      <c r="G796" s="14">
        <f>IF(OR(E796="",F796=""),"",ROUND(E796*F796,2))</f>
      </c>
      <c r="H796" s="6"/>
      <c r="I796" s="6"/>
    </row>
    <row r="797" spans="1:9" x14ac:dyDescent="0.25">
      <c r="A797" s="12"/>
      <c r="B797" s="6"/>
      <c r="C797" s="6"/>
      <c r="D797" s="6"/>
      <c r="E797" s="13"/>
      <c r="F797" s="10">
        <f>IF(B797="","",IFERROR(VLOOKUP(B797,'Clients'!$A$5:$I$104,8,FALSE),""))</f>
      </c>
      <c r="G797" s="14">
        <f>IF(OR(E797="",F797=""),"",ROUND(E797*F797,2))</f>
      </c>
      <c r="H797" s="6"/>
      <c r="I797" s="6"/>
    </row>
    <row r="798" spans="1:9" x14ac:dyDescent="0.25">
      <c r="A798" s="12"/>
      <c r="B798" s="6"/>
      <c r="C798" s="6"/>
      <c r="D798" s="6"/>
      <c r="E798" s="13"/>
      <c r="F798" s="10">
        <f>IF(B798="","",IFERROR(VLOOKUP(B798,'Clients'!$A$5:$I$104,8,FALSE),""))</f>
      </c>
      <c r="G798" s="14">
        <f>IF(OR(E798="",F798=""),"",ROUND(E798*F798,2))</f>
      </c>
      <c r="H798" s="6"/>
      <c r="I798" s="6"/>
    </row>
    <row r="799" spans="1:9" x14ac:dyDescent="0.25">
      <c r="A799" s="12"/>
      <c r="B799" s="6"/>
      <c r="C799" s="6"/>
      <c r="D799" s="6"/>
      <c r="E799" s="13"/>
      <c r="F799" s="10">
        <f>IF(B799="","",IFERROR(VLOOKUP(B799,'Clients'!$A$5:$I$104,8,FALSE),""))</f>
      </c>
      <c r="G799" s="14">
        <f>IF(OR(E799="",F799=""),"",ROUND(E799*F799,2))</f>
      </c>
      <c r="H799" s="6"/>
      <c r="I799" s="6"/>
    </row>
    <row r="800" spans="1:9" x14ac:dyDescent="0.25">
      <c r="A800" s="12"/>
      <c r="B800" s="6"/>
      <c r="C800" s="6"/>
      <c r="D800" s="6"/>
      <c r="E800" s="13"/>
      <c r="F800" s="10">
        <f>IF(B800="","",IFERROR(VLOOKUP(B800,'Clients'!$A$5:$I$104,8,FALSE),""))</f>
      </c>
      <c r="G800" s="14">
        <f>IF(OR(E800="",F800=""),"",ROUND(E800*F800,2))</f>
      </c>
      <c r="H800" s="6"/>
      <c r="I800" s="6"/>
    </row>
    <row r="801" spans="1:9" x14ac:dyDescent="0.25">
      <c r="A801" s="12"/>
      <c r="B801" s="6"/>
      <c r="C801" s="6"/>
      <c r="D801" s="6"/>
      <c r="E801" s="13"/>
      <c r="F801" s="10">
        <f>IF(B801="","",IFERROR(VLOOKUP(B801,'Clients'!$A$5:$I$104,8,FALSE),""))</f>
      </c>
      <c r="G801" s="14">
        <f>IF(OR(E801="",F801=""),"",ROUND(E801*F801,2))</f>
      </c>
      <c r="H801" s="6"/>
      <c r="I801" s="6"/>
    </row>
    <row r="802" spans="1:9" x14ac:dyDescent="0.25">
      <c r="A802" s="12"/>
      <c r="B802" s="6"/>
      <c r="C802" s="6"/>
      <c r="D802" s="6"/>
      <c r="E802" s="13"/>
      <c r="F802" s="10">
        <f>IF(B802="","",IFERROR(VLOOKUP(B802,'Clients'!$A$5:$I$104,8,FALSE),""))</f>
      </c>
      <c r="G802" s="14">
        <f>IF(OR(E802="",F802=""),"",ROUND(E802*F802,2))</f>
      </c>
      <c r="H802" s="6"/>
      <c r="I802" s="6"/>
    </row>
    <row r="803" spans="1:9" x14ac:dyDescent="0.25">
      <c r="A803" s="12"/>
      <c r="B803" s="6"/>
      <c r="C803" s="6"/>
      <c r="D803" s="6"/>
      <c r="E803" s="13"/>
      <c r="F803" s="10">
        <f>IF(B803="","",IFERROR(VLOOKUP(B803,'Clients'!$A$5:$I$104,8,FALSE),""))</f>
      </c>
      <c r="G803" s="14">
        <f>IF(OR(E803="",F803=""),"",ROUND(E803*F803,2))</f>
      </c>
      <c r="H803" s="6"/>
      <c r="I803" s="6"/>
    </row>
    <row r="804" spans="1:9" x14ac:dyDescent="0.25">
      <c r="A804" s="12"/>
      <c r="B804" s="6"/>
      <c r="C804" s="6"/>
      <c r="D804" s="6"/>
      <c r="E804" s="13"/>
      <c r="F804" s="10">
        <f>IF(B804="","",IFERROR(VLOOKUP(B804,'Clients'!$A$5:$I$104,8,FALSE),""))</f>
      </c>
      <c r="G804" s="14">
        <f>IF(OR(E804="",F804=""),"",ROUND(E804*F804,2))</f>
      </c>
      <c r="H804" s="6"/>
      <c r="I804" s="6"/>
    </row>
    <row r="805" spans="1:9" x14ac:dyDescent="0.25">
      <c r="A805" s="12"/>
      <c r="B805" s="6"/>
      <c r="C805" s="6"/>
      <c r="D805" s="6"/>
      <c r="E805" s="13"/>
      <c r="F805" s="10">
        <f>IF(B805="","",IFERROR(VLOOKUP(B805,'Clients'!$A$5:$I$104,8,FALSE),""))</f>
      </c>
      <c r="G805" s="14">
        <f>IF(OR(E805="",F805=""),"",ROUND(E805*F805,2))</f>
      </c>
      <c r="H805" s="6"/>
      <c r="I805" s="6"/>
    </row>
    <row r="806" spans="1:9" x14ac:dyDescent="0.25">
      <c r="A806" s="12"/>
      <c r="B806" s="6"/>
      <c r="C806" s="6"/>
      <c r="D806" s="6"/>
      <c r="E806" s="13"/>
      <c r="F806" s="10">
        <f>IF(B806="","",IFERROR(VLOOKUP(B806,'Clients'!$A$5:$I$104,8,FALSE),""))</f>
      </c>
      <c r="G806" s="14">
        <f>IF(OR(E806="",F806=""),"",ROUND(E806*F806,2))</f>
      </c>
      <c r="H806" s="6"/>
      <c r="I806" s="6"/>
    </row>
    <row r="807" spans="1:9" x14ac:dyDescent="0.25">
      <c r="A807" s="12"/>
      <c r="B807" s="6"/>
      <c r="C807" s="6"/>
      <c r="D807" s="6"/>
      <c r="E807" s="13"/>
      <c r="F807" s="10">
        <f>IF(B807="","",IFERROR(VLOOKUP(B807,'Clients'!$A$5:$I$104,8,FALSE),""))</f>
      </c>
      <c r="G807" s="14">
        <f>IF(OR(E807="",F807=""),"",ROUND(E807*F807,2))</f>
      </c>
      <c r="H807" s="6"/>
      <c r="I807" s="6"/>
    </row>
    <row r="808" spans="1:9" x14ac:dyDescent="0.25">
      <c r="A808" s="12"/>
      <c r="B808" s="6"/>
      <c r="C808" s="6"/>
      <c r="D808" s="6"/>
      <c r="E808" s="13"/>
      <c r="F808" s="10">
        <f>IF(B808="","",IFERROR(VLOOKUP(B808,'Clients'!$A$5:$I$104,8,FALSE),""))</f>
      </c>
      <c r="G808" s="14">
        <f>IF(OR(E808="",F808=""),"",ROUND(E808*F808,2))</f>
      </c>
      <c r="H808" s="6"/>
      <c r="I808" s="6"/>
    </row>
    <row r="809" spans="1:9" x14ac:dyDescent="0.25">
      <c r="A809" s="12"/>
      <c r="B809" s="6"/>
      <c r="C809" s="6"/>
      <c r="D809" s="6"/>
      <c r="E809" s="13"/>
      <c r="F809" s="10">
        <f>IF(B809="","",IFERROR(VLOOKUP(B809,'Clients'!$A$5:$I$104,8,FALSE),""))</f>
      </c>
      <c r="G809" s="14">
        <f>IF(OR(E809="",F809=""),"",ROUND(E809*F809,2))</f>
      </c>
      <c r="H809" s="6"/>
      <c r="I809" s="6"/>
    </row>
    <row r="810" spans="1:9" x14ac:dyDescent="0.25">
      <c r="A810" s="12"/>
      <c r="B810" s="6"/>
      <c r="C810" s="6"/>
      <c r="D810" s="6"/>
      <c r="E810" s="13"/>
      <c r="F810" s="10">
        <f>IF(B810="","",IFERROR(VLOOKUP(B810,'Clients'!$A$5:$I$104,8,FALSE),""))</f>
      </c>
      <c r="G810" s="14">
        <f>IF(OR(E810="",F810=""),"",ROUND(E810*F810,2))</f>
      </c>
      <c r="H810" s="6"/>
      <c r="I810" s="6"/>
    </row>
    <row r="811" spans="1:9" x14ac:dyDescent="0.25">
      <c r="A811" s="12"/>
      <c r="B811" s="6"/>
      <c r="C811" s="6"/>
      <c r="D811" s="6"/>
      <c r="E811" s="13"/>
      <c r="F811" s="10">
        <f>IF(B811="","",IFERROR(VLOOKUP(B811,'Clients'!$A$5:$I$104,8,FALSE),""))</f>
      </c>
      <c r="G811" s="14">
        <f>IF(OR(E811="",F811=""),"",ROUND(E811*F811,2))</f>
      </c>
      <c r="H811" s="6"/>
      <c r="I811" s="6"/>
    </row>
    <row r="812" spans="1:9" x14ac:dyDescent="0.25">
      <c r="A812" s="12"/>
      <c r="B812" s="6"/>
      <c r="C812" s="6"/>
      <c r="D812" s="6"/>
      <c r="E812" s="13"/>
      <c r="F812" s="10">
        <f>IF(B812="","",IFERROR(VLOOKUP(B812,'Clients'!$A$5:$I$104,8,FALSE),""))</f>
      </c>
      <c r="G812" s="14">
        <f>IF(OR(E812="",F812=""),"",ROUND(E812*F812,2))</f>
      </c>
      <c r="H812" s="6"/>
      <c r="I812" s="6"/>
    </row>
    <row r="813" spans="1:9" x14ac:dyDescent="0.25">
      <c r="A813" s="12"/>
      <c r="B813" s="6"/>
      <c r="C813" s="6"/>
      <c r="D813" s="6"/>
      <c r="E813" s="13"/>
      <c r="F813" s="10">
        <f>IF(B813="","",IFERROR(VLOOKUP(B813,'Clients'!$A$5:$I$104,8,FALSE),""))</f>
      </c>
      <c r="G813" s="14">
        <f>IF(OR(E813="",F813=""),"",ROUND(E813*F813,2))</f>
      </c>
      <c r="H813" s="6"/>
      <c r="I813" s="6"/>
    </row>
    <row r="814" spans="1:9" x14ac:dyDescent="0.25">
      <c r="A814" s="12"/>
      <c r="B814" s="6"/>
      <c r="C814" s="6"/>
      <c r="D814" s="6"/>
      <c r="E814" s="13"/>
      <c r="F814" s="10">
        <f>IF(B814="","",IFERROR(VLOOKUP(B814,'Clients'!$A$5:$I$104,8,FALSE),""))</f>
      </c>
      <c r="G814" s="14">
        <f>IF(OR(E814="",F814=""),"",ROUND(E814*F814,2))</f>
      </c>
      <c r="H814" s="6"/>
      <c r="I814" s="6"/>
    </row>
    <row r="815" spans="1:9" x14ac:dyDescent="0.25">
      <c r="A815" s="12"/>
      <c r="B815" s="6"/>
      <c r="C815" s="6"/>
      <c r="D815" s="6"/>
      <c r="E815" s="13"/>
      <c r="F815" s="10">
        <f>IF(B815="","",IFERROR(VLOOKUP(B815,'Clients'!$A$5:$I$104,8,FALSE),""))</f>
      </c>
      <c r="G815" s="14">
        <f>IF(OR(E815="",F815=""),"",ROUND(E815*F815,2))</f>
      </c>
      <c r="H815" s="6"/>
      <c r="I815" s="6"/>
    </row>
    <row r="816" spans="1:9" x14ac:dyDescent="0.25">
      <c r="A816" s="12"/>
      <c r="B816" s="6"/>
      <c r="C816" s="6"/>
      <c r="D816" s="6"/>
      <c r="E816" s="13"/>
      <c r="F816" s="10">
        <f>IF(B816="","",IFERROR(VLOOKUP(B816,'Clients'!$A$5:$I$104,8,FALSE),""))</f>
      </c>
      <c r="G816" s="14">
        <f>IF(OR(E816="",F816=""),"",ROUND(E816*F816,2))</f>
      </c>
      <c r="H816" s="6"/>
      <c r="I816" s="6"/>
    </row>
    <row r="817" spans="1:9" x14ac:dyDescent="0.25">
      <c r="A817" s="12"/>
      <c r="B817" s="6"/>
      <c r="C817" s="6"/>
      <c r="D817" s="6"/>
      <c r="E817" s="13"/>
      <c r="F817" s="10">
        <f>IF(B817="","",IFERROR(VLOOKUP(B817,'Clients'!$A$5:$I$104,8,FALSE),""))</f>
      </c>
      <c r="G817" s="14">
        <f>IF(OR(E817="",F817=""),"",ROUND(E817*F817,2))</f>
      </c>
      <c r="H817" s="6"/>
      <c r="I817" s="6"/>
    </row>
    <row r="818" spans="1:9" x14ac:dyDescent="0.25">
      <c r="A818" s="12"/>
      <c r="B818" s="6"/>
      <c r="C818" s="6"/>
      <c r="D818" s="6"/>
      <c r="E818" s="13"/>
      <c r="F818" s="10">
        <f>IF(B818="","",IFERROR(VLOOKUP(B818,'Clients'!$A$5:$I$104,8,FALSE),""))</f>
      </c>
      <c r="G818" s="14">
        <f>IF(OR(E818="",F818=""),"",ROUND(E818*F818,2))</f>
      </c>
      <c r="H818" s="6"/>
      <c r="I818" s="6"/>
    </row>
    <row r="819" spans="1:9" x14ac:dyDescent="0.25">
      <c r="A819" s="12"/>
      <c r="B819" s="6"/>
      <c r="C819" s="6"/>
      <c r="D819" s="6"/>
      <c r="E819" s="13"/>
      <c r="F819" s="10">
        <f>IF(B819="","",IFERROR(VLOOKUP(B819,'Clients'!$A$5:$I$104,8,FALSE),""))</f>
      </c>
      <c r="G819" s="14">
        <f>IF(OR(E819="",F819=""),"",ROUND(E819*F819,2))</f>
      </c>
      <c r="H819" s="6"/>
      <c r="I819" s="6"/>
    </row>
    <row r="820" spans="1:9" x14ac:dyDescent="0.25">
      <c r="A820" s="12"/>
      <c r="B820" s="6"/>
      <c r="C820" s="6"/>
      <c r="D820" s="6"/>
      <c r="E820" s="13"/>
      <c r="F820" s="10">
        <f>IF(B820="","",IFERROR(VLOOKUP(B820,'Clients'!$A$5:$I$104,8,FALSE),""))</f>
      </c>
      <c r="G820" s="14">
        <f>IF(OR(E820="",F820=""),"",ROUND(E820*F820,2))</f>
      </c>
      <c r="H820" s="6"/>
      <c r="I820" s="6"/>
    </row>
    <row r="821" spans="1:9" x14ac:dyDescent="0.25">
      <c r="A821" s="12"/>
      <c r="B821" s="6"/>
      <c r="C821" s="6"/>
      <c r="D821" s="6"/>
      <c r="E821" s="13"/>
      <c r="F821" s="10">
        <f>IF(B821="","",IFERROR(VLOOKUP(B821,'Clients'!$A$5:$I$104,8,FALSE),""))</f>
      </c>
      <c r="G821" s="14">
        <f>IF(OR(E821="",F821=""),"",ROUND(E821*F821,2))</f>
      </c>
      <c r="H821" s="6"/>
      <c r="I821" s="6"/>
    </row>
    <row r="822" spans="1:9" x14ac:dyDescent="0.25">
      <c r="A822" s="12"/>
      <c r="B822" s="6"/>
      <c r="C822" s="6"/>
      <c r="D822" s="6"/>
      <c r="E822" s="13"/>
      <c r="F822" s="10">
        <f>IF(B822="","",IFERROR(VLOOKUP(B822,'Clients'!$A$5:$I$104,8,FALSE),""))</f>
      </c>
      <c r="G822" s="14">
        <f>IF(OR(E822="",F822=""),"",ROUND(E822*F822,2))</f>
      </c>
      <c r="H822" s="6"/>
      <c r="I822" s="6"/>
    </row>
    <row r="823" spans="1:9" x14ac:dyDescent="0.25">
      <c r="A823" s="12"/>
      <c r="B823" s="6"/>
      <c r="C823" s="6"/>
      <c r="D823" s="6"/>
      <c r="E823" s="13"/>
      <c r="F823" s="10">
        <f>IF(B823="","",IFERROR(VLOOKUP(B823,'Clients'!$A$5:$I$104,8,FALSE),""))</f>
      </c>
      <c r="G823" s="14">
        <f>IF(OR(E823="",F823=""),"",ROUND(E823*F823,2))</f>
      </c>
      <c r="H823" s="6"/>
      <c r="I823" s="6"/>
    </row>
    <row r="824" spans="1:9" x14ac:dyDescent="0.25">
      <c r="A824" s="12"/>
      <c r="B824" s="6"/>
      <c r="C824" s="6"/>
      <c r="D824" s="6"/>
      <c r="E824" s="13"/>
      <c r="F824" s="10">
        <f>IF(B824="","",IFERROR(VLOOKUP(B824,'Clients'!$A$5:$I$104,8,FALSE),""))</f>
      </c>
      <c r="G824" s="14">
        <f>IF(OR(E824="",F824=""),"",ROUND(E824*F824,2))</f>
      </c>
      <c r="H824" s="6"/>
      <c r="I824" s="6"/>
    </row>
    <row r="825" spans="1:9" x14ac:dyDescent="0.25">
      <c r="A825" s="12"/>
      <c r="B825" s="6"/>
      <c r="C825" s="6"/>
      <c r="D825" s="6"/>
      <c r="E825" s="13"/>
      <c r="F825" s="10">
        <f>IF(B825="","",IFERROR(VLOOKUP(B825,'Clients'!$A$5:$I$104,8,FALSE),""))</f>
      </c>
      <c r="G825" s="14">
        <f>IF(OR(E825="",F825=""),"",ROUND(E825*F825,2))</f>
      </c>
      <c r="H825" s="6"/>
      <c r="I825" s="6"/>
    </row>
    <row r="826" spans="1:9" x14ac:dyDescent="0.25">
      <c r="A826" s="12"/>
      <c r="B826" s="6"/>
      <c r="C826" s="6"/>
      <c r="D826" s="6"/>
      <c r="E826" s="13"/>
      <c r="F826" s="10">
        <f>IF(B826="","",IFERROR(VLOOKUP(B826,'Clients'!$A$5:$I$104,8,FALSE),""))</f>
      </c>
      <c r="G826" s="14">
        <f>IF(OR(E826="",F826=""),"",ROUND(E826*F826,2))</f>
      </c>
      <c r="H826" s="6"/>
      <c r="I826" s="6"/>
    </row>
    <row r="827" spans="1:9" x14ac:dyDescent="0.25">
      <c r="A827" s="12"/>
      <c r="B827" s="6"/>
      <c r="C827" s="6"/>
      <c r="D827" s="6"/>
      <c r="E827" s="13"/>
      <c r="F827" s="10">
        <f>IF(B827="","",IFERROR(VLOOKUP(B827,'Clients'!$A$5:$I$104,8,FALSE),""))</f>
      </c>
      <c r="G827" s="14">
        <f>IF(OR(E827="",F827=""),"",ROUND(E827*F827,2))</f>
      </c>
      <c r="H827" s="6"/>
      <c r="I827" s="6"/>
    </row>
    <row r="828" spans="1:9" x14ac:dyDescent="0.25">
      <c r="A828" s="12"/>
      <c r="B828" s="6"/>
      <c r="C828" s="6"/>
      <c r="D828" s="6"/>
      <c r="E828" s="13"/>
      <c r="F828" s="10">
        <f>IF(B828="","",IFERROR(VLOOKUP(B828,'Clients'!$A$5:$I$104,8,FALSE),""))</f>
      </c>
      <c r="G828" s="14">
        <f>IF(OR(E828="",F828=""),"",ROUND(E828*F828,2))</f>
      </c>
      <c r="H828" s="6"/>
      <c r="I828" s="6"/>
    </row>
    <row r="829" spans="1:9" x14ac:dyDescent="0.25">
      <c r="A829" s="12"/>
      <c r="B829" s="6"/>
      <c r="C829" s="6"/>
      <c r="D829" s="6"/>
      <c r="E829" s="13"/>
      <c r="F829" s="10">
        <f>IF(B829="","",IFERROR(VLOOKUP(B829,'Clients'!$A$5:$I$104,8,FALSE),""))</f>
      </c>
      <c r="G829" s="14">
        <f>IF(OR(E829="",F829=""),"",ROUND(E829*F829,2))</f>
      </c>
      <c r="H829" s="6"/>
      <c r="I829" s="6"/>
    </row>
    <row r="830" spans="1:9" x14ac:dyDescent="0.25">
      <c r="A830" s="12"/>
      <c r="B830" s="6"/>
      <c r="C830" s="6"/>
      <c r="D830" s="6"/>
      <c r="E830" s="13"/>
      <c r="F830" s="10">
        <f>IF(B830="","",IFERROR(VLOOKUP(B830,'Clients'!$A$5:$I$104,8,FALSE),""))</f>
      </c>
      <c r="G830" s="14">
        <f>IF(OR(E830="",F830=""),"",ROUND(E830*F830,2))</f>
      </c>
      <c r="H830" s="6"/>
      <c r="I830" s="6"/>
    </row>
    <row r="831" spans="1:9" x14ac:dyDescent="0.25">
      <c r="A831" s="12"/>
      <c r="B831" s="6"/>
      <c r="C831" s="6"/>
      <c r="D831" s="6"/>
      <c r="E831" s="13"/>
      <c r="F831" s="10">
        <f>IF(B831="","",IFERROR(VLOOKUP(B831,'Clients'!$A$5:$I$104,8,FALSE),""))</f>
      </c>
      <c r="G831" s="14">
        <f>IF(OR(E831="",F831=""),"",ROUND(E831*F831,2))</f>
      </c>
      <c r="H831" s="6"/>
      <c r="I831" s="6"/>
    </row>
    <row r="832" spans="1:9" x14ac:dyDescent="0.25">
      <c r="A832" s="12"/>
      <c r="B832" s="6"/>
      <c r="C832" s="6"/>
      <c r="D832" s="6"/>
      <c r="E832" s="13"/>
      <c r="F832" s="10">
        <f>IF(B832="","",IFERROR(VLOOKUP(B832,'Clients'!$A$5:$I$104,8,FALSE),""))</f>
      </c>
      <c r="G832" s="14">
        <f>IF(OR(E832="",F832=""),"",ROUND(E832*F832,2))</f>
      </c>
      <c r="H832" s="6"/>
      <c r="I832" s="6"/>
    </row>
    <row r="833" spans="1:9" x14ac:dyDescent="0.25">
      <c r="A833" s="12"/>
      <c r="B833" s="6"/>
      <c r="C833" s="6"/>
      <c r="D833" s="6"/>
      <c r="E833" s="13"/>
      <c r="F833" s="10">
        <f>IF(B833="","",IFERROR(VLOOKUP(B833,'Clients'!$A$5:$I$104,8,FALSE),""))</f>
      </c>
      <c r="G833" s="14">
        <f>IF(OR(E833="",F833=""),"",ROUND(E833*F833,2))</f>
      </c>
      <c r="H833" s="6"/>
      <c r="I833" s="6"/>
    </row>
    <row r="834" spans="1:9" x14ac:dyDescent="0.25">
      <c r="A834" s="12"/>
      <c r="B834" s="6"/>
      <c r="C834" s="6"/>
      <c r="D834" s="6"/>
      <c r="E834" s="13"/>
      <c r="F834" s="10">
        <f>IF(B834="","",IFERROR(VLOOKUP(B834,'Clients'!$A$5:$I$104,8,FALSE),""))</f>
      </c>
      <c r="G834" s="14">
        <f>IF(OR(E834="",F834=""),"",ROUND(E834*F834,2))</f>
      </c>
      <c r="H834" s="6"/>
      <c r="I834" s="6"/>
    </row>
    <row r="835" spans="1:9" x14ac:dyDescent="0.25">
      <c r="A835" s="12"/>
      <c r="B835" s="6"/>
      <c r="C835" s="6"/>
      <c r="D835" s="6"/>
      <c r="E835" s="13"/>
      <c r="F835" s="10">
        <f>IF(B835="","",IFERROR(VLOOKUP(B835,'Clients'!$A$5:$I$104,8,FALSE),""))</f>
      </c>
      <c r="G835" s="14">
        <f>IF(OR(E835="",F835=""),"",ROUND(E835*F835,2))</f>
      </c>
      <c r="H835" s="6"/>
      <c r="I835" s="6"/>
    </row>
    <row r="836" spans="1:9" x14ac:dyDescent="0.25">
      <c r="A836" s="12"/>
      <c r="B836" s="6"/>
      <c r="C836" s="6"/>
      <c r="D836" s="6"/>
      <c r="E836" s="13"/>
      <c r="F836" s="10">
        <f>IF(B836="","",IFERROR(VLOOKUP(B836,'Clients'!$A$5:$I$104,8,FALSE),""))</f>
      </c>
      <c r="G836" s="14">
        <f>IF(OR(E836="",F836=""),"",ROUND(E836*F836,2))</f>
      </c>
      <c r="H836" s="6"/>
      <c r="I836" s="6"/>
    </row>
    <row r="837" spans="1:9" x14ac:dyDescent="0.25">
      <c r="A837" s="12"/>
      <c r="B837" s="6"/>
      <c r="C837" s="6"/>
      <c r="D837" s="6"/>
      <c r="E837" s="13"/>
      <c r="F837" s="10">
        <f>IF(B837="","",IFERROR(VLOOKUP(B837,'Clients'!$A$5:$I$104,8,FALSE),""))</f>
      </c>
      <c r="G837" s="14">
        <f>IF(OR(E837="",F837=""),"",ROUND(E837*F837,2))</f>
      </c>
      <c r="H837" s="6"/>
      <c r="I837" s="6"/>
    </row>
    <row r="838" spans="1:9" x14ac:dyDescent="0.25">
      <c r="A838" s="12"/>
      <c r="B838" s="6"/>
      <c r="C838" s="6"/>
      <c r="D838" s="6"/>
      <c r="E838" s="13"/>
      <c r="F838" s="10">
        <f>IF(B838="","",IFERROR(VLOOKUP(B838,'Clients'!$A$5:$I$104,8,FALSE),""))</f>
      </c>
      <c r="G838" s="14">
        <f>IF(OR(E838="",F838=""),"",ROUND(E838*F838,2))</f>
      </c>
      <c r="H838" s="6"/>
      <c r="I838" s="6"/>
    </row>
    <row r="839" spans="1:9" x14ac:dyDescent="0.25">
      <c r="A839" s="12"/>
      <c r="B839" s="6"/>
      <c r="C839" s="6"/>
      <c r="D839" s="6"/>
      <c r="E839" s="13"/>
      <c r="F839" s="10">
        <f>IF(B839="","",IFERROR(VLOOKUP(B839,'Clients'!$A$5:$I$104,8,FALSE),""))</f>
      </c>
      <c r="G839" s="14">
        <f>IF(OR(E839="",F839=""),"",ROUND(E839*F839,2))</f>
      </c>
      <c r="H839" s="6"/>
      <c r="I839" s="6"/>
    </row>
    <row r="840" spans="1:9" x14ac:dyDescent="0.25">
      <c r="A840" s="12"/>
      <c r="B840" s="6"/>
      <c r="C840" s="6"/>
      <c r="D840" s="6"/>
      <c r="E840" s="13"/>
      <c r="F840" s="10">
        <f>IF(B840="","",IFERROR(VLOOKUP(B840,'Clients'!$A$5:$I$104,8,FALSE),""))</f>
      </c>
      <c r="G840" s="14">
        <f>IF(OR(E840="",F840=""),"",ROUND(E840*F840,2))</f>
      </c>
      <c r="H840" s="6"/>
      <c r="I840" s="6"/>
    </row>
    <row r="841" spans="1:9" x14ac:dyDescent="0.25">
      <c r="A841" s="12"/>
      <c r="B841" s="6"/>
      <c r="C841" s="6"/>
      <c r="D841" s="6"/>
      <c r="E841" s="13"/>
      <c r="F841" s="10">
        <f>IF(B841="","",IFERROR(VLOOKUP(B841,'Clients'!$A$5:$I$104,8,FALSE),""))</f>
      </c>
      <c r="G841" s="14">
        <f>IF(OR(E841="",F841=""),"",ROUND(E841*F841,2))</f>
      </c>
      <c r="H841" s="6"/>
      <c r="I841" s="6"/>
    </row>
    <row r="842" spans="1:9" x14ac:dyDescent="0.25">
      <c r="A842" s="12"/>
      <c r="B842" s="6"/>
      <c r="C842" s="6"/>
      <c r="D842" s="6"/>
      <c r="E842" s="13"/>
      <c r="F842" s="10">
        <f>IF(B842="","",IFERROR(VLOOKUP(B842,'Clients'!$A$5:$I$104,8,FALSE),""))</f>
      </c>
      <c r="G842" s="14">
        <f>IF(OR(E842="",F842=""),"",ROUND(E842*F842,2))</f>
      </c>
      <c r="H842" s="6"/>
      <c r="I842" s="6"/>
    </row>
    <row r="843" spans="1:9" x14ac:dyDescent="0.25">
      <c r="A843" s="12"/>
      <c r="B843" s="6"/>
      <c r="C843" s="6"/>
      <c r="D843" s="6"/>
      <c r="E843" s="13"/>
      <c r="F843" s="10">
        <f>IF(B843="","",IFERROR(VLOOKUP(B843,'Clients'!$A$5:$I$104,8,FALSE),""))</f>
      </c>
      <c r="G843" s="14">
        <f>IF(OR(E843="",F843=""),"",ROUND(E843*F843,2))</f>
      </c>
      <c r="H843" s="6"/>
      <c r="I843" s="6"/>
    </row>
    <row r="844" spans="1:9" x14ac:dyDescent="0.25">
      <c r="A844" s="12"/>
      <c r="B844" s="6"/>
      <c r="C844" s="6"/>
      <c r="D844" s="6"/>
      <c r="E844" s="13"/>
      <c r="F844" s="10">
        <f>IF(B844="","",IFERROR(VLOOKUP(B844,'Clients'!$A$5:$I$104,8,FALSE),""))</f>
      </c>
      <c r="G844" s="14">
        <f>IF(OR(E844="",F844=""),"",ROUND(E844*F844,2))</f>
      </c>
      <c r="H844" s="6"/>
      <c r="I844" s="6"/>
    </row>
    <row r="845" spans="1:9" x14ac:dyDescent="0.25">
      <c r="A845" s="12"/>
      <c r="B845" s="6"/>
      <c r="C845" s="6"/>
      <c r="D845" s="6"/>
      <c r="E845" s="13"/>
      <c r="F845" s="10">
        <f>IF(B845="","",IFERROR(VLOOKUP(B845,'Clients'!$A$5:$I$104,8,FALSE),""))</f>
      </c>
      <c r="G845" s="14">
        <f>IF(OR(E845="",F845=""),"",ROUND(E845*F845,2))</f>
      </c>
      <c r="H845" s="6"/>
      <c r="I845" s="6"/>
    </row>
    <row r="846" spans="1:9" x14ac:dyDescent="0.25">
      <c r="A846" s="12"/>
      <c r="B846" s="6"/>
      <c r="C846" s="6"/>
      <c r="D846" s="6"/>
      <c r="E846" s="13"/>
      <c r="F846" s="10">
        <f>IF(B846="","",IFERROR(VLOOKUP(B846,'Clients'!$A$5:$I$104,8,FALSE),""))</f>
      </c>
      <c r="G846" s="14">
        <f>IF(OR(E846="",F846=""),"",ROUND(E846*F846,2))</f>
      </c>
      <c r="H846" s="6"/>
      <c r="I846" s="6"/>
    </row>
    <row r="847" spans="1:9" x14ac:dyDescent="0.25">
      <c r="A847" s="12"/>
      <c r="B847" s="6"/>
      <c r="C847" s="6"/>
      <c r="D847" s="6"/>
      <c r="E847" s="13"/>
      <c r="F847" s="10">
        <f>IF(B847="","",IFERROR(VLOOKUP(B847,'Clients'!$A$5:$I$104,8,FALSE),""))</f>
      </c>
      <c r="G847" s="14">
        <f>IF(OR(E847="",F847=""),"",ROUND(E847*F847,2))</f>
      </c>
      <c r="H847" s="6"/>
      <c r="I847" s="6"/>
    </row>
    <row r="848" spans="1:9" x14ac:dyDescent="0.25">
      <c r="A848" s="12"/>
      <c r="B848" s="6"/>
      <c r="C848" s="6"/>
      <c r="D848" s="6"/>
      <c r="E848" s="13"/>
      <c r="F848" s="10">
        <f>IF(B848="","",IFERROR(VLOOKUP(B848,'Clients'!$A$5:$I$104,8,FALSE),""))</f>
      </c>
      <c r="G848" s="14">
        <f>IF(OR(E848="",F848=""),"",ROUND(E848*F848,2))</f>
      </c>
      <c r="H848" s="6"/>
      <c r="I848" s="6"/>
    </row>
    <row r="849" spans="1:9" x14ac:dyDescent="0.25">
      <c r="A849" s="12"/>
      <c r="B849" s="6"/>
      <c r="C849" s="6"/>
      <c r="D849" s="6"/>
      <c r="E849" s="13"/>
      <c r="F849" s="10">
        <f>IF(B849="","",IFERROR(VLOOKUP(B849,'Clients'!$A$5:$I$104,8,FALSE),""))</f>
      </c>
      <c r="G849" s="14">
        <f>IF(OR(E849="",F849=""),"",ROUND(E849*F849,2))</f>
      </c>
      <c r="H849" s="6"/>
      <c r="I849" s="6"/>
    </row>
    <row r="850" spans="1:9" x14ac:dyDescent="0.25">
      <c r="A850" s="12"/>
      <c r="B850" s="6"/>
      <c r="C850" s="6"/>
      <c r="D850" s="6"/>
      <c r="E850" s="13"/>
      <c r="F850" s="10">
        <f>IF(B850="","",IFERROR(VLOOKUP(B850,'Clients'!$A$5:$I$104,8,FALSE),""))</f>
      </c>
      <c r="G850" s="14">
        <f>IF(OR(E850="",F850=""),"",ROUND(E850*F850,2))</f>
      </c>
      <c r="H850" s="6"/>
      <c r="I850" s="6"/>
    </row>
    <row r="851" spans="1:9" x14ac:dyDescent="0.25">
      <c r="A851" s="12"/>
      <c r="B851" s="6"/>
      <c r="C851" s="6"/>
      <c r="D851" s="6"/>
      <c r="E851" s="13"/>
      <c r="F851" s="10">
        <f>IF(B851="","",IFERROR(VLOOKUP(B851,'Clients'!$A$5:$I$104,8,FALSE),""))</f>
      </c>
      <c r="G851" s="14">
        <f>IF(OR(E851="",F851=""),"",ROUND(E851*F851,2))</f>
      </c>
      <c r="H851" s="6"/>
      <c r="I851" s="6"/>
    </row>
    <row r="852" spans="1:9" x14ac:dyDescent="0.25">
      <c r="A852" s="12"/>
      <c r="B852" s="6"/>
      <c r="C852" s="6"/>
      <c r="D852" s="6"/>
      <c r="E852" s="13"/>
      <c r="F852" s="10">
        <f>IF(B852="","",IFERROR(VLOOKUP(B852,'Clients'!$A$5:$I$104,8,FALSE),""))</f>
      </c>
      <c r="G852" s="14">
        <f>IF(OR(E852="",F852=""),"",ROUND(E852*F852,2))</f>
      </c>
      <c r="H852" s="6"/>
      <c r="I852" s="6"/>
    </row>
    <row r="853" spans="1:9" x14ac:dyDescent="0.25">
      <c r="A853" s="12"/>
      <c r="B853" s="6"/>
      <c r="C853" s="6"/>
      <c r="D853" s="6"/>
      <c r="E853" s="13"/>
      <c r="F853" s="10">
        <f>IF(B853="","",IFERROR(VLOOKUP(B853,'Clients'!$A$5:$I$104,8,FALSE),""))</f>
      </c>
      <c r="G853" s="14">
        <f>IF(OR(E853="",F853=""),"",ROUND(E853*F853,2))</f>
      </c>
      <c r="H853" s="6"/>
      <c r="I853" s="6"/>
    </row>
    <row r="854" spans="1:9" x14ac:dyDescent="0.25">
      <c r="A854" s="12"/>
      <c r="B854" s="6"/>
      <c r="C854" s="6"/>
      <c r="D854" s="6"/>
      <c r="E854" s="13"/>
      <c r="F854" s="10">
        <f>IF(B854="","",IFERROR(VLOOKUP(B854,'Clients'!$A$5:$I$104,8,FALSE),""))</f>
      </c>
      <c r="G854" s="14">
        <f>IF(OR(E854="",F854=""),"",ROUND(E854*F854,2))</f>
      </c>
      <c r="H854" s="6"/>
      <c r="I854" s="6"/>
    </row>
    <row r="855" spans="1:9" x14ac:dyDescent="0.25">
      <c r="A855" s="12"/>
      <c r="B855" s="6"/>
      <c r="C855" s="6"/>
      <c r="D855" s="6"/>
      <c r="E855" s="13"/>
      <c r="F855" s="10">
        <f>IF(B855="","",IFERROR(VLOOKUP(B855,'Clients'!$A$5:$I$104,8,FALSE),""))</f>
      </c>
      <c r="G855" s="14">
        <f>IF(OR(E855="",F855=""),"",ROUND(E855*F855,2))</f>
      </c>
      <c r="H855" s="6"/>
      <c r="I855" s="6"/>
    </row>
    <row r="856" spans="1:9" x14ac:dyDescent="0.25">
      <c r="A856" s="12"/>
      <c r="B856" s="6"/>
      <c r="C856" s="6"/>
      <c r="D856" s="6"/>
      <c r="E856" s="13"/>
      <c r="F856" s="10">
        <f>IF(B856="","",IFERROR(VLOOKUP(B856,'Clients'!$A$5:$I$104,8,FALSE),""))</f>
      </c>
      <c r="G856" s="14">
        <f>IF(OR(E856="",F856=""),"",ROUND(E856*F856,2))</f>
      </c>
      <c r="H856" s="6"/>
      <c r="I856" s="6"/>
    </row>
    <row r="857" spans="1:9" x14ac:dyDescent="0.25">
      <c r="A857" s="12"/>
      <c r="B857" s="6"/>
      <c r="C857" s="6"/>
      <c r="D857" s="6"/>
      <c r="E857" s="13"/>
      <c r="F857" s="10">
        <f>IF(B857="","",IFERROR(VLOOKUP(B857,'Clients'!$A$5:$I$104,8,FALSE),""))</f>
      </c>
      <c r="G857" s="14">
        <f>IF(OR(E857="",F857=""),"",ROUND(E857*F857,2))</f>
      </c>
      <c r="H857" s="6"/>
      <c r="I857" s="6"/>
    </row>
    <row r="858" spans="1:9" x14ac:dyDescent="0.25">
      <c r="A858" s="12"/>
      <c r="B858" s="6"/>
      <c r="C858" s="6"/>
      <c r="D858" s="6"/>
      <c r="E858" s="13"/>
      <c r="F858" s="10">
        <f>IF(B858="","",IFERROR(VLOOKUP(B858,'Clients'!$A$5:$I$104,8,FALSE),""))</f>
      </c>
      <c r="G858" s="14">
        <f>IF(OR(E858="",F858=""),"",ROUND(E858*F858,2))</f>
      </c>
      <c r="H858" s="6"/>
      <c r="I858" s="6"/>
    </row>
    <row r="859" spans="1:9" x14ac:dyDescent="0.25">
      <c r="A859" s="12"/>
      <c r="B859" s="6"/>
      <c r="C859" s="6"/>
      <c r="D859" s="6"/>
      <c r="E859" s="13"/>
      <c r="F859" s="10">
        <f>IF(B859="","",IFERROR(VLOOKUP(B859,'Clients'!$A$5:$I$104,8,FALSE),""))</f>
      </c>
      <c r="G859" s="14">
        <f>IF(OR(E859="",F859=""),"",ROUND(E859*F859,2))</f>
      </c>
      <c r="H859" s="6"/>
      <c r="I859" s="6"/>
    </row>
    <row r="860" spans="1:9" x14ac:dyDescent="0.25">
      <c r="A860" s="12"/>
      <c r="B860" s="6"/>
      <c r="C860" s="6"/>
      <c r="D860" s="6"/>
      <c r="E860" s="13"/>
      <c r="F860" s="10">
        <f>IF(B860="","",IFERROR(VLOOKUP(B860,'Clients'!$A$5:$I$104,8,FALSE),""))</f>
      </c>
      <c r="G860" s="14">
        <f>IF(OR(E860="",F860=""),"",ROUND(E860*F860,2))</f>
      </c>
      <c r="H860" s="6"/>
      <c r="I860" s="6"/>
    </row>
    <row r="861" spans="1:9" x14ac:dyDescent="0.25">
      <c r="A861" s="12"/>
      <c r="B861" s="6"/>
      <c r="C861" s="6"/>
      <c r="D861" s="6"/>
      <c r="E861" s="13"/>
      <c r="F861" s="10">
        <f>IF(B861="","",IFERROR(VLOOKUP(B861,'Clients'!$A$5:$I$104,8,FALSE),""))</f>
      </c>
      <c r="G861" s="14">
        <f>IF(OR(E861="",F861=""),"",ROUND(E861*F861,2))</f>
      </c>
      <c r="H861" s="6"/>
      <c r="I861" s="6"/>
    </row>
    <row r="862" spans="1:9" x14ac:dyDescent="0.25">
      <c r="A862" s="12"/>
      <c r="B862" s="6"/>
      <c r="C862" s="6"/>
      <c r="D862" s="6"/>
      <c r="E862" s="13"/>
      <c r="F862" s="10">
        <f>IF(B862="","",IFERROR(VLOOKUP(B862,'Clients'!$A$5:$I$104,8,FALSE),""))</f>
      </c>
      <c r="G862" s="14">
        <f>IF(OR(E862="",F862=""),"",ROUND(E862*F862,2))</f>
      </c>
      <c r="H862" s="6"/>
      <c r="I862" s="6"/>
    </row>
    <row r="863" spans="1:9" x14ac:dyDescent="0.25">
      <c r="A863" s="12"/>
      <c r="B863" s="6"/>
      <c r="C863" s="6"/>
      <c r="D863" s="6"/>
      <c r="E863" s="13"/>
      <c r="F863" s="10">
        <f>IF(B863="","",IFERROR(VLOOKUP(B863,'Clients'!$A$5:$I$104,8,FALSE),""))</f>
      </c>
      <c r="G863" s="14">
        <f>IF(OR(E863="",F863=""),"",ROUND(E863*F863,2))</f>
      </c>
      <c r="H863" s="6"/>
      <c r="I863" s="6"/>
    </row>
    <row r="864" spans="1:9" x14ac:dyDescent="0.25">
      <c r="A864" s="12"/>
      <c r="B864" s="6"/>
      <c r="C864" s="6"/>
      <c r="D864" s="6"/>
      <c r="E864" s="13"/>
      <c r="F864" s="10">
        <f>IF(B864="","",IFERROR(VLOOKUP(B864,'Clients'!$A$5:$I$104,8,FALSE),""))</f>
      </c>
      <c r="G864" s="14">
        <f>IF(OR(E864="",F864=""),"",ROUND(E864*F864,2))</f>
      </c>
      <c r="H864" s="6"/>
      <c r="I864" s="6"/>
    </row>
    <row r="865" spans="1:9" x14ac:dyDescent="0.25">
      <c r="A865" s="12"/>
      <c r="B865" s="6"/>
      <c r="C865" s="6"/>
      <c r="D865" s="6"/>
      <c r="E865" s="13"/>
      <c r="F865" s="10">
        <f>IF(B865="","",IFERROR(VLOOKUP(B865,'Clients'!$A$5:$I$104,8,FALSE),""))</f>
      </c>
      <c r="G865" s="14">
        <f>IF(OR(E865="",F865=""),"",ROUND(E865*F865,2))</f>
      </c>
      <c r="H865" s="6"/>
      <c r="I865" s="6"/>
    </row>
    <row r="866" spans="1:9" x14ac:dyDescent="0.25">
      <c r="A866" s="12"/>
      <c r="B866" s="6"/>
      <c r="C866" s="6"/>
      <c r="D866" s="6"/>
      <c r="E866" s="13"/>
      <c r="F866" s="10">
        <f>IF(B866="","",IFERROR(VLOOKUP(B866,'Clients'!$A$5:$I$104,8,FALSE),""))</f>
      </c>
      <c r="G866" s="14">
        <f>IF(OR(E866="",F866=""),"",ROUND(E866*F866,2))</f>
      </c>
      <c r="H866" s="6"/>
      <c r="I866" s="6"/>
    </row>
    <row r="867" spans="1:9" x14ac:dyDescent="0.25">
      <c r="A867" s="12"/>
      <c r="B867" s="6"/>
      <c r="C867" s="6"/>
      <c r="D867" s="6"/>
      <c r="E867" s="13"/>
      <c r="F867" s="10">
        <f>IF(B867="","",IFERROR(VLOOKUP(B867,'Clients'!$A$5:$I$104,8,FALSE),""))</f>
      </c>
      <c r="G867" s="14">
        <f>IF(OR(E867="",F867=""),"",ROUND(E867*F867,2))</f>
      </c>
      <c r="H867" s="6"/>
      <c r="I867" s="6"/>
    </row>
    <row r="868" spans="1:9" x14ac:dyDescent="0.25">
      <c r="A868" s="12"/>
      <c r="B868" s="6"/>
      <c r="C868" s="6"/>
      <c r="D868" s="6"/>
      <c r="E868" s="13"/>
      <c r="F868" s="10">
        <f>IF(B868="","",IFERROR(VLOOKUP(B868,'Clients'!$A$5:$I$104,8,FALSE),""))</f>
      </c>
      <c r="G868" s="14">
        <f>IF(OR(E868="",F868=""),"",ROUND(E868*F868,2))</f>
      </c>
      <c r="H868" s="6"/>
      <c r="I868" s="6"/>
    </row>
    <row r="869" spans="1:9" x14ac:dyDescent="0.25">
      <c r="A869" s="12"/>
      <c r="B869" s="6"/>
      <c r="C869" s="6"/>
      <c r="D869" s="6"/>
      <c r="E869" s="13"/>
      <c r="F869" s="10">
        <f>IF(B869="","",IFERROR(VLOOKUP(B869,'Clients'!$A$5:$I$104,8,FALSE),""))</f>
      </c>
      <c r="G869" s="14">
        <f>IF(OR(E869="",F869=""),"",ROUND(E869*F869,2))</f>
      </c>
      <c r="H869" s="6"/>
      <c r="I869" s="6"/>
    </row>
    <row r="870" spans="1:9" x14ac:dyDescent="0.25">
      <c r="A870" s="12"/>
      <c r="B870" s="6"/>
      <c r="C870" s="6"/>
      <c r="D870" s="6"/>
      <c r="E870" s="13"/>
      <c r="F870" s="10">
        <f>IF(B870="","",IFERROR(VLOOKUP(B870,'Clients'!$A$5:$I$104,8,FALSE),""))</f>
      </c>
      <c r="G870" s="14">
        <f>IF(OR(E870="",F870=""),"",ROUND(E870*F870,2))</f>
      </c>
      <c r="H870" s="6"/>
      <c r="I870" s="6"/>
    </row>
    <row r="871" spans="1:9" x14ac:dyDescent="0.25">
      <c r="A871" s="12"/>
      <c r="B871" s="6"/>
      <c r="C871" s="6"/>
      <c r="D871" s="6"/>
      <c r="E871" s="13"/>
      <c r="F871" s="10">
        <f>IF(B871="","",IFERROR(VLOOKUP(B871,'Clients'!$A$5:$I$104,8,FALSE),""))</f>
      </c>
      <c r="G871" s="14">
        <f>IF(OR(E871="",F871=""),"",ROUND(E871*F871,2))</f>
      </c>
      <c r="H871" s="6"/>
      <c r="I871" s="6"/>
    </row>
    <row r="872" spans="1:9" x14ac:dyDescent="0.25">
      <c r="A872" s="12"/>
      <c r="B872" s="6"/>
      <c r="C872" s="6"/>
      <c r="D872" s="6"/>
      <c r="E872" s="13"/>
      <c r="F872" s="10">
        <f>IF(B872="","",IFERROR(VLOOKUP(B872,'Clients'!$A$5:$I$104,8,FALSE),""))</f>
      </c>
      <c r="G872" s="14">
        <f>IF(OR(E872="",F872=""),"",ROUND(E872*F872,2))</f>
      </c>
      <c r="H872" s="6"/>
      <c r="I872" s="6"/>
    </row>
    <row r="873" spans="1:9" x14ac:dyDescent="0.25">
      <c r="A873" s="12"/>
      <c r="B873" s="6"/>
      <c r="C873" s="6"/>
      <c r="D873" s="6"/>
      <c r="E873" s="13"/>
      <c r="F873" s="10">
        <f>IF(B873="","",IFERROR(VLOOKUP(B873,'Clients'!$A$5:$I$104,8,FALSE),""))</f>
      </c>
      <c r="G873" s="14">
        <f>IF(OR(E873="",F873=""),"",ROUND(E873*F873,2))</f>
      </c>
      <c r="H873" s="6"/>
      <c r="I873" s="6"/>
    </row>
    <row r="874" spans="1:9" x14ac:dyDescent="0.25">
      <c r="A874" s="12"/>
      <c r="B874" s="6"/>
      <c r="C874" s="6"/>
      <c r="D874" s="6"/>
      <c r="E874" s="13"/>
      <c r="F874" s="10">
        <f>IF(B874="","",IFERROR(VLOOKUP(B874,'Clients'!$A$5:$I$104,8,FALSE),""))</f>
      </c>
      <c r="G874" s="14">
        <f>IF(OR(E874="",F874=""),"",ROUND(E874*F874,2))</f>
      </c>
      <c r="H874" s="6"/>
      <c r="I874" s="6"/>
    </row>
    <row r="875" spans="1:9" x14ac:dyDescent="0.25">
      <c r="A875" s="12"/>
      <c r="B875" s="6"/>
      <c r="C875" s="6"/>
      <c r="D875" s="6"/>
      <c r="E875" s="13"/>
      <c r="F875" s="10">
        <f>IF(B875="","",IFERROR(VLOOKUP(B875,'Clients'!$A$5:$I$104,8,FALSE),""))</f>
      </c>
      <c r="G875" s="14">
        <f>IF(OR(E875="",F875=""),"",ROUND(E875*F875,2))</f>
      </c>
      <c r="H875" s="6"/>
      <c r="I875" s="6"/>
    </row>
    <row r="876" spans="1:9" x14ac:dyDescent="0.25">
      <c r="A876" s="12"/>
      <c r="B876" s="6"/>
      <c r="C876" s="6"/>
      <c r="D876" s="6"/>
      <c r="E876" s="13"/>
      <c r="F876" s="10">
        <f>IF(B876="","",IFERROR(VLOOKUP(B876,'Clients'!$A$5:$I$104,8,FALSE),""))</f>
      </c>
      <c r="G876" s="14">
        <f>IF(OR(E876="",F876=""),"",ROUND(E876*F876,2))</f>
      </c>
      <c r="H876" s="6"/>
      <c r="I876" s="6"/>
    </row>
    <row r="877" spans="1:9" x14ac:dyDescent="0.25">
      <c r="A877" s="12"/>
      <c r="B877" s="6"/>
      <c r="C877" s="6"/>
      <c r="D877" s="6"/>
      <c r="E877" s="13"/>
      <c r="F877" s="10">
        <f>IF(B877="","",IFERROR(VLOOKUP(B877,'Clients'!$A$5:$I$104,8,FALSE),""))</f>
      </c>
      <c r="G877" s="14">
        <f>IF(OR(E877="",F877=""),"",ROUND(E877*F877,2))</f>
      </c>
      <c r="H877" s="6"/>
      <c r="I877" s="6"/>
    </row>
    <row r="878" spans="1:9" x14ac:dyDescent="0.25">
      <c r="A878" s="12"/>
      <c r="B878" s="6"/>
      <c r="C878" s="6"/>
      <c r="D878" s="6"/>
      <c r="E878" s="13"/>
      <c r="F878" s="10">
        <f>IF(B878="","",IFERROR(VLOOKUP(B878,'Clients'!$A$5:$I$104,8,FALSE),""))</f>
      </c>
      <c r="G878" s="14">
        <f>IF(OR(E878="",F878=""),"",ROUND(E878*F878,2))</f>
      </c>
      <c r="H878" s="6"/>
      <c r="I878" s="6"/>
    </row>
    <row r="879" spans="1:9" x14ac:dyDescent="0.25">
      <c r="A879" s="12"/>
      <c r="B879" s="6"/>
      <c r="C879" s="6"/>
      <c r="D879" s="6"/>
      <c r="E879" s="13"/>
      <c r="F879" s="10">
        <f>IF(B879="","",IFERROR(VLOOKUP(B879,'Clients'!$A$5:$I$104,8,FALSE),""))</f>
      </c>
      <c r="G879" s="14">
        <f>IF(OR(E879="",F879=""),"",ROUND(E879*F879,2))</f>
      </c>
      <c r="H879" s="6"/>
      <c r="I879" s="6"/>
    </row>
    <row r="880" spans="1:9" x14ac:dyDescent="0.25">
      <c r="A880" s="12"/>
      <c r="B880" s="6"/>
      <c r="C880" s="6"/>
      <c r="D880" s="6"/>
      <c r="E880" s="13"/>
      <c r="F880" s="10">
        <f>IF(B880="","",IFERROR(VLOOKUP(B880,'Clients'!$A$5:$I$104,8,FALSE),""))</f>
      </c>
      <c r="G880" s="14">
        <f>IF(OR(E880="",F880=""),"",ROUND(E880*F880,2))</f>
      </c>
      <c r="H880" s="6"/>
      <c r="I880" s="6"/>
    </row>
    <row r="881" spans="1:9" x14ac:dyDescent="0.25">
      <c r="A881" s="12"/>
      <c r="B881" s="6"/>
      <c r="C881" s="6"/>
      <c r="D881" s="6"/>
      <c r="E881" s="13"/>
      <c r="F881" s="10">
        <f>IF(B881="","",IFERROR(VLOOKUP(B881,'Clients'!$A$5:$I$104,8,FALSE),""))</f>
      </c>
      <c r="G881" s="14">
        <f>IF(OR(E881="",F881=""),"",ROUND(E881*F881,2))</f>
      </c>
      <c r="H881" s="6"/>
      <c r="I881" s="6"/>
    </row>
    <row r="882" spans="1:9" x14ac:dyDescent="0.25">
      <c r="A882" s="12"/>
      <c r="B882" s="6"/>
      <c r="C882" s="6"/>
      <c r="D882" s="6"/>
      <c r="E882" s="13"/>
      <c r="F882" s="10">
        <f>IF(B882="","",IFERROR(VLOOKUP(B882,'Clients'!$A$5:$I$104,8,FALSE),""))</f>
      </c>
      <c r="G882" s="14">
        <f>IF(OR(E882="",F882=""),"",ROUND(E882*F882,2))</f>
      </c>
      <c r="H882" s="6"/>
      <c r="I882" s="6"/>
    </row>
    <row r="883" spans="1:9" x14ac:dyDescent="0.25">
      <c r="A883" s="12"/>
      <c r="B883" s="6"/>
      <c r="C883" s="6"/>
      <c r="D883" s="6"/>
      <c r="E883" s="13"/>
      <c r="F883" s="10">
        <f>IF(B883="","",IFERROR(VLOOKUP(B883,'Clients'!$A$5:$I$104,8,FALSE),""))</f>
      </c>
      <c r="G883" s="14">
        <f>IF(OR(E883="",F883=""),"",ROUND(E883*F883,2))</f>
      </c>
      <c r="H883" s="6"/>
      <c r="I883" s="6"/>
    </row>
    <row r="884" spans="1:9" x14ac:dyDescent="0.25">
      <c r="A884" s="12"/>
      <c r="B884" s="6"/>
      <c r="C884" s="6"/>
      <c r="D884" s="6"/>
      <c r="E884" s="13"/>
      <c r="F884" s="10">
        <f>IF(B884="","",IFERROR(VLOOKUP(B884,'Clients'!$A$5:$I$104,8,FALSE),""))</f>
      </c>
      <c r="G884" s="14">
        <f>IF(OR(E884="",F884=""),"",ROUND(E884*F884,2))</f>
      </c>
      <c r="H884" s="6"/>
      <c r="I884" s="6"/>
    </row>
    <row r="885" spans="1:9" x14ac:dyDescent="0.25">
      <c r="A885" s="12"/>
      <c r="B885" s="6"/>
      <c r="C885" s="6"/>
      <c r="D885" s="6"/>
      <c r="E885" s="13"/>
      <c r="F885" s="10">
        <f>IF(B885="","",IFERROR(VLOOKUP(B885,'Clients'!$A$5:$I$104,8,FALSE),""))</f>
      </c>
      <c r="G885" s="14">
        <f>IF(OR(E885="",F885=""),"",ROUND(E885*F885,2))</f>
      </c>
      <c r="H885" s="6"/>
      <c r="I885" s="6"/>
    </row>
    <row r="886" spans="1:9" x14ac:dyDescent="0.25">
      <c r="A886" s="12"/>
      <c r="B886" s="6"/>
      <c r="C886" s="6"/>
      <c r="D886" s="6"/>
      <c r="E886" s="13"/>
      <c r="F886" s="10">
        <f>IF(B886="","",IFERROR(VLOOKUP(B886,'Clients'!$A$5:$I$104,8,FALSE),""))</f>
      </c>
      <c r="G886" s="14">
        <f>IF(OR(E886="",F886=""),"",ROUND(E886*F886,2))</f>
      </c>
      <c r="H886" s="6"/>
      <c r="I886" s="6"/>
    </row>
    <row r="887" spans="1:9" x14ac:dyDescent="0.25">
      <c r="A887" s="12"/>
      <c r="B887" s="6"/>
      <c r="C887" s="6"/>
      <c r="D887" s="6"/>
      <c r="E887" s="13"/>
      <c r="F887" s="10">
        <f>IF(B887="","",IFERROR(VLOOKUP(B887,'Clients'!$A$5:$I$104,8,FALSE),""))</f>
      </c>
      <c r="G887" s="14">
        <f>IF(OR(E887="",F887=""),"",ROUND(E887*F887,2))</f>
      </c>
      <c r="H887" s="6"/>
      <c r="I887" s="6"/>
    </row>
    <row r="888" spans="1:9" x14ac:dyDescent="0.25">
      <c r="A888" s="12"/>
      <c r="B888" s="6"/>
      <c r="C888" s="6"/>
      <c r="D888" s="6"/>
      <c r="E888" s="13"/>
      <c r="F888" s="10">
        <f>IF(B888="","",IFERROR(VLOOKUP(B888,'Clients'!$A$5:$I$104,8,FALSE),""))</f>
      </c>
      <c r="G888" s="14">
        <f>IF(OR(E888="",F888=""),"",ROUND(E888*F888,2))</f>
      </c>
      <c r="H888" s="6"/>
      <c r="I888" s="6"/>
    </row>
    <row r="889" spans="1:9" x14ac:dyDescent="0.25">
      <c r="A889" s="12"/>
      <c r="B889" s="6"/>
      <c r="C889" s="6"/>
      <c r="D889" s="6"/>
      <c r="E889" s="13"/>
      <c r="F889" s="10">
        <f>IF(B889="","",IFERROR(VLOOKUP(B889,'Clients'!$A$5:$I$104,8,FALSE),""))</f>
      </c>
      <c r="G889" s="14">
        <f>IF(OR(E889="",F889=""),"",ROUND(E889*F889,2))</f>
      </c>
      <c r="H889" s="6"/>
      <c r="I889" s="6"/>
    </row>
    <row r="890" spans="1:9" x14ac:dyDescent="0.25">
      <c r="A890" s="12"/>
      <c r="B890" s="6"/>
      <c r="C890" s="6"/>
      <c r="D890" s="6"/>
      <c r="E890" s="13"/>
      <c r="F890" s="10">
        <f>IF(B890="","",IFERROR(VLOOKUP(B890,'Clients'!$A$5:$I$104,8,FALSE),""))</f>
      </c>
      <c r="G890" s="14">
        <f>IF(OR(E890="",F890=""),"",ROUND(E890*F890,2))</f>
      </c>
      <c r="H890" s="6"/>
      <c r="I890" s="6"/>
    </row>
    <row r="891" spans="1:9" x14ac:dyDescent="0.25">
      <c r="A891" s="12"/>
      <c r="B891" s="6"/>
      <c r="C891" s="6"/>
      <c r="D891" s="6"/>
      <c r="E891" s="13"/>
      <c r="F891" s="10">
        <f>IF(B891="","",IFERROR(VLOOKUP(B891,'Clients'!$A$5:$I$104,8,FALSE),""))</f>
      </c>
      <c r="G891" s="14">
        <f>IF(OR(E891="",F891=""),"",ROUND(E891*F891,2))</f>
      </c>
      <c r="H891" s="6"/>
      <c r="I891" s="6"/>
    </row>
    <row r="892" spans="1:9" x14ac:dyDescent="0.25">
      <c r="A892" s="12"/>
      <c r="B892" s="6"/>
      <c r="C892" s="6"/>
      <c r="D892" s="6"/>
      <c r="E892" s="13"/>
      <c r="F892" s="10">
        <f>IF(B892="","",IFERROR(VLOOKUP(B892,'Clients'!$A$5:$I$104,8,FALSE),""))</f>
      </c>
      <c r="G892" s="14">
        <f>IF(OR(E892="",F892=""),"",ROUND(E892*F892,2))</f>
      </c>
      <c r="H892" s="6"/>
      <c r="I892" s="6"/>
    </row>
    <row r="893" spans="1:9" x14ac:dyDescent="0.25">
      <c r="A893" s="12"/>
      <c r="B893" s="6"/>
      <c r="C893" s="6"/>
      <c r="D893" s="6"/>
      <c r="E893" s="13"/>
      <c r="F893" s="10">
        <f>IF(B893="","",IFERROR(VLOOKUP(B893,'Clients'!$A$5:$I$104,8,FALSE),""))</f>
      </c>
      <c r="G893" s="14">
        <f>IF(OR(E893="",F893=""),"",ROUND(E893*F893,2))</f>
      </c>
      <c r="H893" s="6"/>
      <c r="I893" s="6"/>
    </row>
    <row r="894" spans="1:9" x14ac:dyDescent="0.25">
      <c r="A894" s="12"/>
      <c r="B894" s="6"/>
      <c r="C894" s="6"/>
      <c r="D894" s="6"/>
      <c r="E894" s="13"/>
      <c r="F894" s="10">
        <f>IF(B894="","",IFERROR(VLOOKUP(B894,'Clients'!$A$5:$I$104,8,FALSE),""))</f>
      </c>
      <c r="G894" s="14">
        <f>IF(OR(E894="",F894=""),"",ROUND(E894*F894,2))</f>
      </c>
      <c r="H894" s="6"/>
      <c r="I894" s="6"/>
    </row>
    <row r="895" spans="1:9" x14ac:dyDescent="0.25">
      <c r="A895" s="12"/>
      <c r="B895" s="6"/>
      <c r="C895" s="6"/>
      <c r="D895" s="6"/>
      <c r="E895" s="13"/>
      <c r="F895" s="10">
        <f>IF(B895="","",IFERROR(VLOOKUP(B895,'Clients'!$A$5:$I$104,8,FALSE),""))</f>
      </c>
      <c r="G895" s="14">
        <f>IF(OR(E895="",F895=""),"",ROUND(E895*F895,2))</f>
      </c>
      <c r="H895" s="6"/>
      <c r="I895" s="6"/>
    </row>
    <row r="896" spans="1:9" x14ac:dyDescent="0.25">
      <c r="A896" s="12"/>
      <c r="B896" s="6"/>
      <c r="C896" s="6"/>
      <c r="D896" s="6"/>
      <c r="E896" s="13"/>
      <c r="F896" s="10">
        <f>IF(B896="","",IFERROR(VLOOKUP(B896,'Clients'!$A$5:$I$104,8,FALSE),""))</f>
      </c>
      <c r="G896" s="14">
        <f>IF(OR(E896="",F896=""),"",ROUND(E896*F896,2))</f>
      </c>
      <c r="H896" s="6"/>
      <c r="I896" s="6"/>
    </row>
    <row r="897" spans="1:9" x14ac:dyDescent="0.25">
      <c r="A897" s="12"/>
      <c r="B897" s="6"/>
      <c r="C897" s="6"/>
      <c r="D897" s="6"/>
      <c r="E897" s="13"/>
      <c r="F897" s="10">
        <f>IF(B897="","",IFERROR(VLOOKUP(B897,'Clients'!$A$5:$I$104,8,FALSE),""))</f>
      </c>
      <c r="G897" s="14">
        <f>IF(OR(E897="",F897=""),"",ROUND(E897*F897,2))</f>
      </c>
      <c r="H897" s="6"/>
      <c r="I897" s="6"/>
    </row>
    <row r="898" spans="1:9" x14ac:dyDescent="0.25">
      <c r="A898" s="12"/>
      <c r="B898" s="6"/>
      <c r="C898" s="6"/>
      <c r="D898" s="6"/>
      <c r="E898" s="13"/>
      <c r="F898" s="10">
        <f>IF(B898="","",IFERROR(VLOOKUP(B898,'Clients'!$A$5:$I$104,8,FALSE),""))</f>
      </c>
      <c r="G898" s="14">
        <f>IF(OR(E898="",F898=""),"",ROUND(E898*F898,2))</f>
      </c>
      <c r="H898" s="6"/>
      <c r="I898" s="6"/>
    </row>
    <row r="899" spans="1:9" x14ac:dyDescent="0.25">
      <c r="A899" s="12"/>
      <c r="B899" s="6"/>
      <c r="C899" s="6"/>
      <c r="D899" s="6"/>
      <c r="E899" s="13"/>
      <c r="F899" s="10">
        <f>IF(B899="","",IFERROR(VLOOKUP(B899,'Clients'!$A$5:$I$104,8,FALSE),""))</f>
      </c>
      <c r="G899" s="14">
        <f>IF(OR(E899="",F899=""),"",ROUND(E899*F899,2))</f>
      </c>
      <c r="H899" s="6"/>
      <c r="I899" s="6"/>
    </row>
    <row r="900" spans="1:9" x14ac:dyDescent="0.25">
      <c r="A900" s="12"/>
      <c r="B900" s="6"/>
      <c r="C900" s="6"/>
      <c r="D900" s="6"/>
      <c r="E900" s="13"/>
      <c r="F900" s="10">
        <f>IF(B900="","",IFERROR(VLOOKUP(B900,'Clients'!$A$5:$I$104,8,FALSE),""))</f>
      </c>
      <c r="G900" s="14">
        <f>IF(OR(E900="",F900=""),"",ROUND(E900*F900,2))</f>
      </c>
      <c r="H900" s="6"/>
      <c r="I900" s="6"/>
    </row>
    <row r="901" spans="1:9" x14ac:dyDescent="0.25">
      <c r="A901" s="12"/>
      <c r="B901" s="6"/>
      <c r="C901" s="6"/>
      <c r="D901" s="6"/>
      <c r="E901" s="13"/>
      <c r="F901" s="10">
        <f>IF(B901="","",IFERROR(VLOOKUP(B901,'Clients'!$A$5:$I$104,8,FALSE),""))</f>
      </c>
      <c r="G901" s="14">
        <f>IF(OR(E901="",F901=""),"",ROUND(E901*F901,2))</f>
      </c>
      <c r="H901" s="6"/>
      <c r="I901" s="6"/>
    </row>
    <row r="902" spans="1:9" x14ac:dyDescent="0.25">
      <c r="A902" s="12"/>
      <c r="B902" s="6"/>
      <c r="C902" s="6"/>
      <c r="D902" s="6"/>
      <c r="E902" s="13"/>
      <c r="F902" s="10">
        <f>IF(B902="","",IFERROR(VLOOKUP(B902,'Clients'!$A$5:$I$104,8,FALSE),""))</f>
      </c>
      <c r="G902" s="14">
        <f>IF(OR(E902="",F902=""),"",ROUND(E902*F902,2))</f>
      </c>
      <c r="H902" s="6"/>
      <c r="I902" s="6"/>
    </row>
    <row r="903" spans="1:9" x14ac:dyDescent="0.25">
      <c r="A903" s="12"/>
      <c r="B903" s="6"/>
      <c r="C903" s="6"/>
      <c r="D903" s="6"/>
      <c r="E903" s="13"/>
      <c r="F903" s="10">
        <f>IF(B903="","",IFERROR(VLOOKUP(B903,'Clients'!$A$5:$I$104,8,FALSE),""))</f>
      </c>
      <c r="G903" s="14">
        <f>IF(OR(E903="",F903=""),"",ROUND(E903*F903,2))</f>
      </c>
      <c r="H903" s="6"/>
      <c r="I903" s="6"/>
    </row>
    <row r="904" spans="1:9" x14ac:dyDescent="0.25">
      <c r="A904" s="12"/>
      <c r="B904" s="6"/>
      <c r="C904" s="6"/>
      <c r="D904" s="6"/>
      <c r="E904" s="13"/>
      <c r="F904" s="10">
        <f>IF(B904="","",IFERROR(VLOOKUP(B904,'Clients'!$A$5:$I$104,8,FALSE),""))</f>
      </c>
      <c r="G904" s="14">
        <f>IF(OR(E904="",F904=""),"",ROUND(E904*F904,2))</f>
      </c>
      <c r="H904" s="6"/>
      <c r="I904" s="6"/>
    </row>
    <row r="905" spans="1:9" x14ac:dyDescent="0.25">
      <c r="A905" s="12"/>
      <c r="B905" s="6"/>
      <c r="C905" s="6"/>
      <c r="D905" s="6"/>
      <c r="E905" s="13"/>
      <c r="F905" s="10">
        <f>IF(B905="","",IFERROR(VLOOKUP(B905,'Clients'!$A$5:$I$104,8,FALSE),""))</f>
      </c>
      <c r="G905" s="14">
        <f>IF(OR(E905="",F905=""),"",ROUND(E905*F905,2))</f>
      </c>
      <c r="H905" s="6"/>
      <c r="I905" s="6"/>
    </row>
    <row r="906" spans="1:9" x14ac:dyDescent="0.25">
      <c r="A906" s="12"/>
      <c r="B906" s="6"/>
      <c r="C906" s="6"/>
      <c r="D906" s="6"/>
      <c r="E906" s="13"/>
      <c r="F906" s="10">
        <f>IF(B906="","",IFERROR(VLOOKUP(B906,'Clients'!$A$5:$I$104,8,FALSE),""))</f>
      </c>
      <c r="G906" s="14">
        <f>IF(OR(E906="",F906=""),"",ROUND(E906*F906,2))</f>
      </c>
      <c r="H906" s="6"/>
      <c r="I906" s="6"/>
    </row>
    <row r="907" spans="1:9" x14ac:dyDescent="0.25">
      <c r="A907" s="12"/>
      <c r="B907" s="6"/>
      <c r="C907" s="6"/>
      <c r="D907" s="6"/>
      <c r="E907" s="13"/>
      <c r="F907" s="10">
        <f>IF(B907="","",IFERROR(VLOOKUP(B907,'Clients'!$A$5:$I$104,8,FALSE),""))</f>
      </c>
      <c r="G907" s="14">
        <f>IF(OR(E907="",F907=""),"",ROUND(E907*F907,2))</f>
      </c>
      <c r="H907" s="6"/>
      <c r="I907" s="6"/>
    </row>
    <row r="908" spans="1:9" x14ac:dyDescent="0.25">
      <c r="A908" s="12"/>
      <c r="B908" s="6"/>
      <c r="C908" s="6"/>
      <c r="D908" s="6"/>
      <c r="E908" s="13"/>
      <c r="F908" s="10">
        <f>IF(B908="","",IFERROR(VLOOKUP(B908,'Clients'!$A$5:$I$104,8,FALSE),""))</f>
      </c>
      <c r="G908" s="14">
        <f>IF(OR(E908="",F908=""),"",ROUND(E908*F908,2))</f>
      </c>
      <c r="H908" s="6"/>
      <c r="I908" s="6"/>
    </row>
    <row r="909" spans="1:9" x14ac:dyDescent="0.25">
      <c r="A909" s="12"/>
      <c r="B909" s="6"/>
      <c r="C909" s="6"/>
      <c r="D909" s="6"/>
      <c r="E909" s="13"/>
      <c r="F909" s="10">
        <f>IF(B909="","",IFERROR(VLOOKUP(B909,'Clients'!$A$5:$I$104,8,FALSE),""))</f>
      </c>
      <c r="G909" s="14">
        <f>IF(OR(E909="",F909=""),"",ROUND(E909*F909,2))</f>
      </c>
      <c r="H909" s="6"/>
      <c r="I909" s="6"/>
    </row>
    <row r="910" spans="1:9" x14ac:dyDescent="0.25">
      <c r="A910" s="12"/>
      <c r="B910" s="6"/>
      <c r="C910" s="6"/>
      <c r="D910" s="6"/>
      <c r="E910" s="13"/>
      <c r="F910" s="10">
        <f>IF(B910="","",IFERROR(VLOOKUP(B910,'Clients'!$A$5:$I$104,8,FALSE),""))</f>
      </c>
      <c r="G910" s="14">
        <f>IF(OR(E910="",F910=""),"",ROUND(E910*F910,2))</f>
      </c>
      <c r="H910" s="6"/>
      <c r="I910" s="6"/>
    </row>
    <row r="911" spans="1:9" x14ac:dyDescent="0.25">
      <c r="A911" s="12"/>
      <c r="B911" s="6"/>
      <c r="C911" s="6"/>
      <c r="D911" s="6"/>
      <c r="E911" s="13"/>
      <c r="F911" s="10">
        <f>IF(B911="","",IFERROR(VLOOKUP(B911,'Clients'!$A$5:$I$104,8,FALSE),""))</f>
      </c>
      <c r="G911" s="14">
        <f>IF(OR(E911="",F911=""),"",ROUND(E911*F911,2))</f>
      </c>
      <c r="H911" s="6"/>
      <c r="I911" s="6"/>
    </row>
    <row r="912" spans="1:9" x14ac:dyDescent="0.25">
      <c r="A912" s="12"/>
      <c r="B912" s="6"/>
      <c r="C912" s="6"/>
      <c r="D912" s="6"/>
      <c r="E912" s="13"/>
      <c r="F912" s="10">
        <f>IF(B912="","",IFERROR(VLOOKUP(B912,'Clients'!$A$5:$I$104,8,FALSE),""))</f>
      </c>
      <c r="G912" s="14">
        <f>IF(OR(E912="",F912=""),"",ROUND(E912*F912,2))</f>
      </c>
      <c r="H912" s="6"/>
      <c r="I912" s="6"/>
    </row>
    <row r="913" spans="1:9" x14ac:dyDescent="0.25">
      <c r="A913" s="12"/>
      <c r="B913" s="6"/>
      <c r="C913" s="6"/>
      <c r="D913" s="6"/>
      <c r="E913" s="13"/>
      <c r="F913" s="10">
        <f>IF(B913="","",IFERROR(VLOOKUP(B913,'Clients'!$A$5:$I$104,8,FALSE),""))</f>
      </c>
      <c r="G913" s="14">
        <f>IF(OR(E913="",F913=""),"",ROUND(E913*F913,2))</f>
      </c>
      <c r="H913" s="6"/>
      <c r="I913" s="6"/>
    </row>
    <row r="914" spans="1:9" x14ac:dyDescent="0.25">
      <c r="A914" s="12"/>
      <c r="B914" s="6"/>
      <c r="C914" s="6"/>
      <c r="D914" s="6"/>
      <c r="E914" s="13"/>
      <c r="F914" s="10">
        <f>IF(B914="","",IFERROR(VLOOKUP(B914,'Clients'!$A$5:$I$104,8,FALSE),""))</f>
      </c>
      <c r="G914" s="14">
        <f>IF(OR(E914="",F914=""),"",ROUND(E914*F914,2))</f>
      </c>
      <c r="H914" s="6"/>
      <c r="I914" s="6"/>
    </row>
    <row r="915" spans="1:9" x14ac:dyDescent="0.25">
      <c r="A915" s="12"/>
      <c r="B915" s="6"/>
      <c r="C915" s="6"/>
      <c r="D915" s="6"/>
      <c r="E915" s="13"/>
      <c r="F915" s="10">
        <f>IF(B915="","",IFERROR(VLOOKUP(B915,'Clients'!$A$5:$I$104,8,FALSE),""))</f>
      </c>
      <c r="G915" s="14">
        <f>IF(OR(E915="",F915=""),"",ROUND(E915*F915,2))</f>
      </c>
      <c r="H915" s="6"/>
      <c r="I915" s="6"/>
    </row>
    <row r="916" spans="1:9" x14ac:dyDescent="0.25">
      <c r="A916" s="12"/>
      <c r="B916" s="6"/>
      <c r="C916" s="6"/>
      <c r="D916" s="6"/>
      <c r="E916" s="13"/>
      <c r="F916" s="10">
        <f>IF(B916="","",IFERROR(VLOOKUP(B916,'Clients'!$A$5:$I$104,8,FALSE),""))</f>
      </c>
      <c r="G916" s="14">
        <f>IF(OR(E916="",F916=""),"",ROUND(E916*F916,2))</f>
      </c>
      <c r="H916" s="6"/>
      <c r="I916" s="6"/>
    </row>
    <row r="917" spans="1:9" x14ac:dyDescent="0.25">
      <c r="A917" s="12"/>
      <c r="B917" s="6"/>
      <c r="C917" s="6"/>
      <c r="D917" s="6"/>
      <c r="E917" s="13"/>
      <c r="F917" s="10">
        <f>IF(B917="","",IFERROR(VLOOKUP(B917,'Clients'!$A$5:$I$104,8,FALSE),""))</f>
      </c>
      <c r="G917" s="14">
        <f>IF(OR(E917="",F917=""),"",ROUND(E917*F917,2))</f>
      </c>
      <c r="H917" s="6"/>
      <c r="I917" s="6"/>
    </row>
    <row r="918" spans="1:9" x14ac:dyDescent="0.25">
      <c r="A918" s="12"/>
      <c r="B918" s="6"/>
      <c r="C918" s="6"/>
      <c r="D918" s="6"/>
      <c r="E918" s="13"/>
      <c r="F918" s="10">
        <f>IF(B918="","",IFERROR(VLOOKUP(B918,'Clients'!$A$5:$I$104,8,FALSE),""))</f>
      </c>
      <c r="G918" s="14">
        <f>IF(OR(E918="",F918=""),"",ROUND(E918*F918,2))</f>
      </c>
      <c r="H918" s="6"/>
      <c r="I918" s="6"/>
    </row>
    <row r="919" spans="1:9" x14ac:dyDescent="0.25">
      <c r="A919" s="12"/>
      <c r="B919" s="6"/>
      <c r="C919" s="6"/>
      <c r="D919" s="6"/>
      <c r="E919" s="13"/>
      <c r="F919" s="10">
        <f>IF(B919="","",IFERROR(VLOOKUP(B919,'Clients'!$A$5:$I$104,8,FALSE),""))</f>
      </c>
      <c r="G919" s="14">
        <f>IF(OR(E919="",F919=""),"",ROUND(E919*F919,2))</f>
      </c>
      <c r="H919" s="6"/>
      <c r="I919" s="6"/>
    </row>
    <row r="920" spans="1:9" x14ac:dyDescent="0.25">
      <c r="A920" s="12"/>
      <c r="B920" s="6"/>
      <c r="C920" s="6"/>
      <c r="D920" s="6"/>
      <c r="E920" s="13"/>
      <c r="F920" s="10">
        <f>IF(B920="","",IFERROR(VLOOKUP(B920,'Clients'!$A$5:$I$104,8,FALSE),""))</f>
      </c>
      <c r="G920" s="14">
        <f>IF(OR(E920="",F920=""),"",ROUND(E920*F920,2))</f>
      </c>
      <c r="H920" s="6"/>
      <c r="I920" s="6"/>
    </row>
    <row r="921" spans="1:9" x14ac:dyDescent="0.25">
      <c r="A921" s="12"/>
      <c r="B921" s="6"/>
      <c r="C921" s="6"/>
      <c r="D921" s="6"/>
      <c r="E921" s="13"/>
      <c r="F921" s="10">
        <f>IF(B921="","",IFERROR(VLOOKUP(B921,'Clients'!$A$5:$I$104,8,FALSE),""))</f>
      </c>
      <c r="G921" s="14">
        <f>IF(OR(E921="",F921=""),"",ROUND(E921*F921,2))</f>
      </c>
      <c r="H921" s="6"/>
      <c r="I921" s="6"/>
    </row>
    <row r="922" spans="1:9" x14ac:dyDescent="0.25">
      <c r="A922" s="12"/>
      <c r="B922" s="6"/>
      <c r="C922" s="6"/>
      <c r="D922" s="6"/>
      <c r="E922" s="13"/>
      <c r="F922" s="10">
        <f>IF(B922="","",IFERROR(VLOOKUP(B922,'Clients'!$A$5:$I$104,8,FALSE),""))</f>
      </c>
      <c r="G922" s="14">
        <f>IF(OR(E922="",F922=""),"",ROUND(E922*F922,2))</f>
      </c>
      <c r="H922" s="6"/>
      <c r="I922" s="6"/>
    </row>
    <row r="923" spans="1:9" x14ac:dyDescent="0.25">
      <c r="A923" s="12"/>
      <c r="B923" s="6"/>
      <c r="C923" s="6"/>
      <c r="D923" s="6"/>
      <c r="E923" s="13"/>
      <c r="F923" s="10">
        <f>IF(B923="","",IFERROR(VLOOKUP(B923,'Clients'!$A$5:$I$104,8,FALSE),""))</f>
      </c>
      <c r="G923" s="14">
        <f>IF(OR(E923="",F923=""),"",ROUND(E923*F923,2))</f>
      </c>
      <c r="H923" s="6"/>
      <c r="I923" s="6"/>
    </row>
    <row r="924" spans="1:9" x14ac:dyDescent="0.25">
      <c r="A924" s="12"/>
      <c r="B924" s="6"/>
      <c r="C924" s="6"/>
      <c r="D924" s="6"/>
      <c r="E924" s="13"/>
      <c r="F924" s="10">
        <f>IF(B924="","",IFERROR(VLOOKUP(B924,'Clients'!$A$5:$I$104,8,FALSE),""))</f>
      </c>
      <c r="G924" s="14">
        <f>IF(OR(E924="",F924=""),"",ROUND(E924*F924,2))</f>
      </c>
      <c r="H924" s="6"/>
      <c r="I924" s="6"/>
    </row>
    <row r="925" spans="1:9" x14ac:dyDescent="0.25">
      <c r="A925" s="12"/>
      <c r="B925" s="6"/>
      <c r="C925" s="6"/>
      <c r="D925" s="6"/>
      <c r="E925" s="13"/>
      <c r="F925" s="10">
        <f>IF(B925="","",IFERROR(VLOOKUP(B925,'Clients'!$A$5:$I$104,8,FALSE),""))</f>
      </c>
      <c r="G925" s="14">
        <f>IF(OR(E925="",F925=""),"",ROUND(E925*F925,2))</f>
      </c>
      <c r="H925" s="6"/>
      <c r="I925" s="6"/>
    </row>
    <row r="926" spans="1:9" x14ac:dyDescent="0.25">
      <c r="A926" s="12"/>
      <c r="B926" s="6"/>
      <c r="C926" s="6"/>
      <c r="D926" s="6"/>
      <c r="E926" s="13"/>
      <c r="F926" s="10">
        <f>IF(B926="","",IFERROR(VLOOKUP(B926,'Clients'!$A$5:$I$104,8,FALSE),""))</f>
      </c>
      <c r="G926" s="14">
        <f>IF(OR(E926="",F926=""),"",ROUND(E926*F926,2))</f>
      </c>
      <c r="H926" s="6"/>
      <c r="I926" s="6"/>
    </row>
    <row r="927" spans="1:9" x14ac:dyDescent="0.25">
      <c r="A927" s="12"/>
      <c r="B927" s="6"/>
      <c r="C927" s="6"/>
      <c r="D927" s="6"/>
      <c r="E927" s="13"/>
      <c r="F927" s="10">
        <f>IF(B927="","",IFERROR(VLOOKUP(B927,'Clients'!$A$5:$I$104,8,FALSE),""))</f>
      </c>
      <c r="G927" s="14">
        <f>IF(OR(E927="",F927=""),"",ROUND(E927*F927,2))</f>
      </c>
      <c r="H927" s="6"/>
      <c r="I927" s="6"/>
    </row>
    <row r="928" spans="1:9" x14ac:dyDescent="0.25">
      <c r="A928" s="12"/>
      <c r="B928" s="6"/>
      <c r="C928" s="6"/>
      <c r="D928" s="6"/>
      <c r="E928" s="13"/>
      <c r="F928" s="10">
        <f>IF(B928="","",IFERROR(VLOOKUP(B928,'Clients'!$A$5:$I$104,8,FALSE),""))</f>
      </c>
      <c r="G928" s="14">
        <f>IF(OR(E928="",F928=""),"",ROUND(E928*F928,2))</f>
      </c>
      <c r="H928" s="6"/>
      <c r="I928" s="6"/>
    </row>
    <row r="929" spans="1:9" x14ac:dyDescent="0.25">
      <c r="A929" s="12"/>
      <c r="B929" s="6"/>
      <c r="C929" s="6"/>
      <c r="D929" s="6"/>
      <c r="E929" s="13"/>
      <c r="F929" s="10">
        <f>IF(B929="","",IFERROR(VLOOKUP(B929,'Clients'!$A$5:$I$104,8,FALSE),""))</f>
      </c>
      <c r="G929" s="14">
        <f>IF(OR(E929="",F929=""),"",ROUND(E929*F929,2))</f>
      </c>
      <c r="H929" s="6"/>
      <c r="I929" s="6"/>
    </row>
    <row r="930" spans="1:9" x14ac:dyDescent="0.25">
      <c r="A930" s="12"/>
      <c r="B930" s="6"/>
      <c r="C930" s="6"/>
      <c r="D930" s="6"/>
      <c r="E930" s="13"/>
      <c r="F930" s="10">
        <f>IF(B930="","",IFERROR(VLOOKUP(B930,'Clients'!$A$5:$I$104,8,FALSE),""))</f>
      </c>
      <c r="G930" s="14">
        <f>IF(OR(E930="",F930=""),"",ROUND(E930*F930,2))</f>
      </c>
      <c r="H930" s="6"/>
      <c r="I930" s="6"/>
    </row>
    <row r="931" spans="1:9" x14ac:dyDescent="0.25">
      <c r="A931" s="12"/>
      <c r="B931" s="6"/>
      <c r="C931" s="6"/>
      <c r="D931" s="6"/>
      <c r="E931" s="13"/>
      <c r="F931" s="10">
        <f>IF(B931="","",IFERROR(VLOOKUP(B931,'Clients'!$A$5:$I$104,8,FALSE),""))</f>
      </c>
      <c r="G931" s="14">
        <f>IF(OR(E931="",F931=""),"",ROUND(E931*F931,2))</f>
      </c>
      <c r="H931" s="6"/>
      <c r="I931" s="6"/>
    </row>
    <row r="932" spans="1:9" x14ac:dyDescent="0.25">
      <c r="A932" s="12"/>
      <c r="B932" s="6"/>
      <c r="C932" s="6"/>
      <c r="D932" s="6"/>
      <c r="E932" s="13"/>
      <c r="F932" s="10">
        <f>IF(B932="","",IFERROR(VLOOKUP(B932,'Clients'!$A$5:$I$104,8,FALSE),""))</f>
      </c>
      <c r="G932" s="14">
        <f>IF(OR(E932="",F932=""),"",ROUND(E932*F932,2))</f>
      </c>
      <c r="H932" s="6"/>
      <c r="I932" s="6"/>
    </row>
    <row r="933" spans="1:9" x14ac:dyDescent="0.25">
      <c r="A933" s="12"/>
      <c r="B933" s="6"/>
      <c r="C933" s="6"/>
      <c r="D933" s="6"/>
      <c r="E933" s="13"/>
      <c r="F933" s="10">
        <f>IF(B933="","",IFERROR(VLOOKUP(B933,'Clients'!$A$5:$I$104,8,FALSE),""))</f>
      </c>
      <c r="G933" s="14">
        <f>IF(OR(E933="",F933=""),"",ROUND(E933*F933,2))</f>
      </c>
      <c r="H933" s="6"/>
      <c r="I933" s="6"/>
    </row>
    <row r="934" spans="1:9" x14ac:dyDescent="0.25">
      <c r="A934" s="12"/>
      <c r="B934" s="6"/>
      <c r="C934" s="6"/>
      <c r="D934" s="6"/>
      <c r="E934" s="13"/>
      <c r="F934" s="10">
        <f>IF(B934="","",IFERROR(VLOOKUP(B934,'Clients'!$A$5:$I$104,8,FALSE),""))</f>
      </c>
      <c r="G934" s="14">
        <f>IF(OR(E934="",F934=""),"",ROUND(E934*F934,2))</f>
      </c>
      <c r="H934" s="6"/>
      <c r="I934" s="6"/>
    </row>
    <row r="935" spans="1:9" x14ac:dyDescent="0.25">
      <c r="A935" s="12"/>
      <c r="B935" s="6"/>
      <c r="C935" s="6"/>
      <c r="D935" s="6"/>
      <c r="E935" s="13"/>
      <c r="F935" s="10">
        <f>IF(B935="","",IFERROR(VLOOKUP(B935,'Clients'!$A$5:$I$104,8,FALSE),""))</f>
      </c>
      <c r="G935" s="14">
        <f>IF(OR(E935="",F935=""),"",ROUND(E935*F935,2))</f>
      </c>
      <c r="H935" s="6"/>
      <c r="I935" s="6"/>
    </row>
    <row r="936" spans="1:9" x14ac:dyDescent="0.25">
      <c r="A936" s="12"/>
      <c r="B936" s="6"/>
      <c r="C936" s="6"/>
      <c r="D936" s="6"/>
      <c r="E936" s="13"/>
      <c r="F936" s="10">
        <f>IF(B936="","",IFERROR(VLOOKUP(B936,'Clients'!$A$5:$I$104,8,FALSE),""))</f>
      </c>
      <c r="G936" s="14">
        <f>IF(OR(E936="",F936=""),"",ROUND(E936*F936,2))</f>
      </c>
      <c r="H936" s="6"/>
      <c r="I936" s="6"/>
    </row>
    <row r="937" spans="1:9" x14ac:dyDescent="0.25">
      <c r="A937" s="12"/>
      <c r="B937" s="6"/>
      <c r="C937" s="6"/>
      <c r="D937" s="6"/>
      <c r="E937" s="13"/>
      <c r="F937" s="10">
        <f>IF(B937="","",IFERROR(VLOOKUP(B937,'Clients'!$A$5:$I$104,8,FALSE),""))</f>
      </c>
      <c r="G937" s="14">
        <f>IF(OR(E937="",F937=""),"",ROUND(E937*F937,2))</f>
      </c>
      <c r="H937" s="6"/>
      <c r="I937" s="6"/>
    </row>
    <row r="938" spans="1:9" x14ac:dyDescent="0.25">
      <c r="A938" s="12"/>
      <c r="B938" s="6"/>
      <c r="C938" s="6"/>
      <c r="D938" s="6"/>
      <c r="E938" s="13"/>
      <c r="F938" s="10">
        <f>IF(B938="","",IFERROR(VLOOKUP(B938,'Clients'!$A$5:$I$104,8,FALSE),""))</f>
      </c>
      <c r="G938" s="14">
        <f>IF(OR(E938="",F938=""),"",ROUND(E938*F938,2))</f>
      </c>
      <c r="H938" s="6"/>
      <c r="I938" s="6"/>
    </row>
    <row r="939" spans="1:9" x14ac:dyDescent="0.25">
      <c r="A939" s="12"/>
      <c r="B939" s="6"/>
      <c r="C939" s="6"/>
      <c r="D939" s="6"/>
      <c r="E939" s="13"/>
      <c r="F939" s="10">
        <f>IF(B939="","",IFERROR(VLOOKUP(B939,'Clients'!$A$5:$I$104,8,FALSE),""))</f>
      </c>
      <c r="G939" s="14">
        <f>IF(OR(E939="",F939=""),"",ROUND(E939*F939,2))</f>
      </c>
      <c r="H939" s="6"/>
      <c r="I939" s="6"/>
    </row>
    <row r="940" spans="1:9" x14ac:dyDescent="0.25">
      <c r="A940" s="12"/>
      <c r="B940" s="6"/>
      <c r="C940" s="6"/>
      <c r="D940" s="6"/>
      <c r="E940" s="13"/>
      <c r="F940" s="10">
        <f>IF(B940="","",IFERROR(VLOOKUP(B940,'Clients'!$A$5:$I$104,8,FALSE),""))</f>
      </c>
      <c r="G940" s="14">
        <f>IF(OR(E940="",F940=""),"",ROUND(E940*F940,2))</f>
      </c>
      <c r="H940" s="6"/>
      <c r="I940" s="6"/>
    </row>
    <row r="941" spans="1:9" x14ac:dyDescent="0.25">
      <c r="A941" s="12"/>
      <c r="B941" s="6"/>
      <c r="C941" s="6"/>
      <c r="D941" s="6"/>
      <c r="E941" s="13"/>
      <c r="F941" s="10">
        <f>IF(B941="","",IFERROR(VLOOKUP(B941,'Clients'!$A$5:$I$104,8,FALSE),""))</f>
      </c>
      <c r="G941" s="14">
        <f>IF(OR(E941="",F941=""),"",ROUND(E941*F941,2))</f>
      </c>
      <c r="H941" s="6"/>
      <c r="I941" s="6"/>
    </row>
    <row r="942" spans="1:9" x14ac:dyDescent="0.25">
      <c r="A942" s="12"/>
      <c r="B942" s="6"/>
      <c r="C942" s="6"/>
      <c r="D942" s="6"/>
      <c r="E942" s="13"/>
      <c r="F942" s="10">
        <f>IF(B942="","",IFERROR(VLOOKUP(B942,'Clients'!$A$5:$I$104,8,FALSE),""))</f>
      </c>
      <c r="G942" s="14">
        <f>IF(OR(E942="",F942=""),"",ROUND(E942*F942,2))</f>
      </c>
      <c r="H942" s="6"/>
      <c r="I942" s="6"/>
    </row>
    <row r="943" spans="1:9" x14ac:dyDescent="0.25">
      <c r="A943" s="12"/>
      <c r="B943" s="6"/>
      <c r="C943" s="6"/>
      <c r="D943" s="6"/>
      <c r="E943" s="13"/>
      <c r="F943" s="10">
        <f>IF(B943="","",IFERROR(VLOOKUP(B943,'Clients'!$A$5:$I$104,8,FALSE),""))</f>
      </c>
      <c r="G943" s="14">
        <f>IF(OR(E943="",F943=""),"",ROUND(E943*F943,2))</f>
      </c>
      <c r="H943" s="6"/>
      <c r="I943" s="6"/>
    </row>
    <row r="944" spans="1:9" x14ac:dyDescent="0.25">
      <c r="A944" s="12"/>
      <c r="B944" s="6"/>
      <c r="C944" s="6"/>
      <c r="D944" s="6"/>
      <c r="E944" s="13"/>
      <c r="F944" s="10">
        <f>IF(B944="","",IFERROR(VLOOKUP(B944,'Clients'!$A$5:$I$104,8,FALSE),""))</f>
      </c>
      <c r="G944" s="14">
        <f>IF(OR(E944="",F944=""),"",ROUND(E944*F944,2))</f>
      </c>
      <c r="H944" s="6"/>
      <c r="I944" s="6"/>
    </row>
    <row r="945" spans="1:9" x14ac:dyDescent="0.25">
      <c r="A945" s="12"/>
      <c r="B945" s="6"/>
      <c r="C945" s="6"/>
      <c r="D945" s="6"/>
      <c r="E945" s="13"/>
      <c r="F945" s="10">
        <f>IF(B945="","",IFERROR(VLOOKUP(B945,'Clients'!$A$5:$I$104,8,FALSE),""))</f>
      </c>
      <c r="G945" s="14">
        <f>IF(OR(E945="",F945=""),"",ROUND(E945*F945,2))</f>
      </c>
      <c r="H945" s="6"/>
      <c r="I945" s="6"/>
    </row>
    <row r="946" spans="1:9" x14ac:dyDescent="0.25">
      <c r="A946" s="12"/>
      <c r="B946" s="6"/>
      <c r="C946" s="6"/>
      <c r="D946" s="6"/>
      <c r="E946" s="13"/>
      <c r="F946" s="10">
        <f>IF(B946="","",IFERROR(VLOOKUP(B946,'Clients'!$A$5:$I$104,8,FALSE),""))</f>
      </c>
      <c r="G946" s="14">
        <f>IF(OR(E946="",F946=""),"",ROUND(E946*F946,2))</f>
      </c>
      <c r="H946" s="6"/>
      <c r="I946" s="6"/>
    </row>
    <row r="947" spans="1:9" x14ac:dyDescent="0.25">
      <c r="A947" s="12"/>
      <c r="B947" s="6"/>
      <c r="C947" s="6"/>
      <c r="D947" s="6"/>
      <c r="E947" s="13"/>
      <c r="F947" s="10">
        <f>IF(B947="","",IFERROR(VLOOKUP(B947,'Clients'!$A$5:$I$104,8,FALSE),""))</f>
      </c>
      <c r="G947" s="14">
        <f>IF(OR(E947="",F947=""),"",ROUND(E947*F947,2))</f>
      </c>
      <c r="H947" s="6"/>
      <c r="I947" s="6"/>
    </row>
    <row r="948" spans="1:9" x14ac:dyDescent="0.25">
      <c r="A948" s="12"/>
      <c r="B948" s="6"/>
      <c r="C948" s="6"/>
      <c r="D948" s="6"/>
      <c r="E948" s="13"/>
      <c r="F948" s="10">
        <f>IF(B948="","",IFERROR(VLOOKUP(B948,'Clients'!$A$5:$I$104,8,FALSE),""))</f>
      </c>
      <c r="G948" s="14">
        <f>IF(OR(E948="",F948=""),"",ROUND(E948*F948,2))</f>
      </c>
      <c r="H948" s="6"/>
      <c r="I948" s="6"/>
    </row>
    <row r="949" spans="1:9" x14ac:dyDescent="0.25">
      <c r="A949" s="12"/>
      <c r="B949" s="6"/>
      <c r="C949" s="6"/>
      <c r="D949" s="6"/>
      <c r="E949" s="13"/>
      <c r="F949" s="10">
        <f>IF(B949="","",IFERROR(VLOOKUP(B949,'Clients'!$A$5:$I$104,8,FALSE),""))</f>
      </c>
      <c r="G949" s="14">
        <f>IF(OR(E949="",F949=""),"",ROUND(E949*F949,2))</f>
      </c>
      <c r="H949" s="6"/>
      <c r="I949" s="6"/>
    </row>
    <row r="950" spans="1:9" x14ac:dyDescent="0.25">
      <c r="A950" s="12"/>
      <c r="B950" s="6"/>
      <c r="C950" s="6"/>
      <c r="D950" s="6"/>
      <c r="E950" s="13"/>
      <c r="F950" s="10">
        <f>IF(B950="","",IFERROR(VLOOKUP(B950,'Clients'!$A$5:$I$104,8,FALSE),""))</f>
      </c>
      <c r="G950" s="14">
        <f>IF(OR(E950="",F950=""),"",ROUND(E950*F950,2))</f>
      </c>
      <c r="H950" s="6"/>
      <c r="I950" s="6"/>
    </row>
    <row r="951" spans="1:9" x14ac:dyDescent="0.25">
      <c r="A951" s="12"/>
      <c r="B951" s="6"/>
      <c r="C951" s="6"/>
      <c r="D951" s="6"/>
      <c r="E951" s="13"/>
      <c r="F951" s="10">
        <f>IF(B951="","",IFERROR(VLOOKUP(B951,'Clients'!$A$5:$I$104,8,FALSE),""))</f>
      </c>
      <c r="G951" s="14">
        <f>IF(OR(E951="",F951=""),"",ROUND(E951*F951,2))</f>
      </c>
      <c r="H951" s="6"/>
      <c r="I951" s="6"/>
    </row>
    <row r="952" spans="1:9" x14ac:dyDescent="0.25">
      <c r="A952" s="12"/>
      <c r="B952" s="6"/>
      <c r="C952" s="6"/>
      <c r="D952" s="6"/>
      <c r="E952" s="13"/>
      <c r="F952" s="10">
        <f>IF(B952="","",IFERROR(VLOOKUP(B952,'Clients'!$A$5:$I$104,8,FALSE),""))</f>
      </c>
      <c r="G952" s="14">
        <f>IF(OR(E952="",F952=""),"",ROUND(E952*F952,2))</f>
      </c>
      <c r="H952" s="6"/>
      <c r="I952" s="6"/>
    </row>
    <row r="953" spans="1:9" x14ac:dyDescent="0.25">
      <c r="A953" s="12"/>
      <c r="B953" s="6"/>
      <c r="C953" s="6"/>
      <c r="D953" s="6"/>
      <c r="E953" s="13"/>
      <c r="F953" s="10">
        <f>IF(B953="","",IFERROR(VLOOKUP(B953,'Clients'!$A$5:$I$104,8,FALSE),""))</f>
      </c>
      <c r="G953" s="14">
        <f>IF(OR(E953="",F953=""),"",ROUND(E953*F953,2))</f>
      </c>
      <c r="H953" s="6"/>
      <c r="I953" s="6"/>
    </row>
    <row r="954" spans="1:9" x14ac:dyDescent="0.25">
      <c r="A954" s="12"/>
      <c r="B954" s="6"/>
      <c r="C954" s="6"/>
      <c r="D954" s="6"/>
      <c r="E954" s="13"/>
      <c r="F954" s="10">
        <f>IF(B954="","",IFERROR(VLOOKUP(B954,'Clients'!$A$5:$I$104,8,FALSE),""))</f>
      </c>
      <c r="G954" s="14">
        <f>IF(OR(E954="",F954=""),"",ROUND(E954*F954,2))</f>
      </c>
      <c r="H954" s="6"/>
      <c r="I954" s="6"/>
    </row>
    <row r="955" spans="1:9" x14ac:dyDescent="0.25">
      <c r="A955" s="12"/>
      <c r="B955" s="6"/>
      <c r="C955" s="6"/>
      <c r="D955" s="6"/>
      <c r="E955" s="13"/>
      <c r="F955" s="10">
        <f>IF(B955="","",IFERROR(VLOOKUP(B955,'Clients'!$A$5:$I$104,8,FALSE),""))</f>
      </c>
      <c r="G955" s="14">
        <f>IF(OR(E955="",F955=""),"",ROUND(E955*F955,2))</f>
      </c>
      <c r="H955" s="6"/>
      <c r="I955" s="6"/>
    </row>
    <row r="956" spans="1:9" x14ac:dyDescent="0.25">
      <c r="A956" s="12"/>
      <c r="B956" s="6"/>
      <c r="C956" s="6"/>
      <c r="D956" s="6"/>
      <c r="E956" s="13"/>
      <c r="F956" s="10">
        <f>IF(B956="","",IFERROR(VLOOKUP(B956,'Clients'!$A$5:$I$104,8,FALSE),""))</f>
      </c>
      <c r="G956" s="14">
        <f>IF(OR(E956="",F956=""),"",ROUND(E956*F956,2))</f>
      </c>
      <c r="H956" s="6"/>
      <c r="I956" s="6"/>
    </row>
    <row r="957" spans="1:9" x14ac:dyDescent="0.25">
      <c r="A957" s="12"/>
      <c r="B957" s="6"/>
      <c r="C957" s="6"/>
      <c r="D957" s="6"/>
      <c r="E957" s="13"/>
      <c r="F957" s="10">
        <f>IF(B957="","",IFERROR(VLOOKUP(B957,'Clients'!$A$5:$I$104,8,FALSE),""))</f>
      </c>
      <c r="G957" s="14">
        <f>IF(OR(E957="",F957=""),"",ROUND(E957*F957,2))</f>
      </c>
      <c r="H957" s="6"/>
      <c r="I957" s="6"/>
    </row>
    <row r="958" spans="1:9" x14ac:dyDescent="0.25">
      <c r="A958" s="12"/>
      <c r="B958" s="6"/>
      <c r="C958" s="6"/>
      <c r="D958" s="6"/>
      <c r="E958" s="13"/>
      <c r="F958" s="10">
        <f>IF(B958="","",IFERROR(VLOOKUP(B958,'Clients'!$A$5:$I$104,8,FALSE),""))</f>
      </c>
      <c r="G958" s="14">
        <f>IF(OR(E958="",F958=""),"",ROUND(E958*F958,2))</f>
      </c>
      <c r="H958" s="6"/>
      <c r="I958" s="6"/>
    </row>
    <row r="959" spans="1:9" x14ac:dyDescent="0.25">
      <c r="A959" s="12"/>
      <c r="B959" s="6"/>
      <c r="C959" s="6"/>
      <c r="D959" s="6"/>
      <c r="E959" s="13"/>
      <c r="F959" s="10">
        <f>IF(B959="","",IFERROR(VLOOKUP(B959,'Clients'!$A$5:$I$104,8,FALSE),""))</f>
      </c>
      <c r="G959" s="14">
        <f>IF(OR(E959="",F959=""),"",ROUND(E959*F959,2))</f>
      </c>
      <c r="H959" s="6"/>
      <c r="I959" s="6"/>
    </row>
    <row r="960" spans="1:9" x14ac:dyDescent="0.25">
      <c r="A960" s="12"/>
      <c r="B960" s="6"/>
      <c r="C960" s="6"/>
      <c r="D960" s="6"/>
      <c r="E960" s="13"/>
      <c r="F960" s="10">
        <f>IF(B960="","",IFERROR(VLOOKUP(B960,'Clients'!$A$5:$I$104,8,FALSE),""))</f>
      </c>
      <c r="G960" s="14">
        <f>IF(OR(E960="",F960=""),"",ROUND(E960*F960,2))</f>
      </c>
      <c r="H960" s="6"/>
      <c r="I960" s="6"/>
    </row>
    <row r="961" spans="1:9" x14ac:dyDescent="0.25">
      <c r="A961" s="12"/>
      <c r="B961" s="6"/>
      <c r="C961" s="6"/>
      <c r="D961" s="6"/>
      <c r="E961" s="13"/>
      <c r="F961" s="10">
        <f>IF(B961="","",IFERROR(VLOOKUP(B961,'Clients'!$A$5:$I$104,8,FALSE),""))</f>
      </c>
      <c r="G961" s="14">
        <f>IF(OR(E961="",F961=""),"",ROUND(E961*F961,2))</f>
      </c>
      <c r="H961" s="6"/>
      <c r="I961" s="6"/>
    </row>
    <row r="962" spans="1:9" x14ac:dyDescent="0.25">
      <c r="A962" s="12"/>
      <c r="B962" s="6"/>
      <c r="C962" s="6"/>
      <c r="D962" s="6"/>
      <c r="E962" s="13"/>
      <c r="F962" s="10">
        <f>IF(B962="","",IFERROR(VLOOKUP(B962,'Clients'!$A$5:$I$104,8,FALSE),""))</f>
      </c>
      <c r="G962" s="14">
        <f>IF(OR(E962="",F962=""),"",ROUND(E962*F962,2))</f>
      </c>
      <c r="H962" s="6"/>
      <c r="I962" s="6"/>
    </row>
    <row r="963" spans="1:9" x14ac:dyDescent="0.25">
      <c r="A963" s="12"/>
      <c r="B963" s="6"/>
      <c r="C963" s="6"/>
      <c r="D963" s="6"/>
      <c r="E963" s="13"/>
      <c r="F963" s="10">
        <f>IF(B963="","",IFERROR(VLOOKUP(B963,'Clients'!$A$5:$I$104,8,FALSE),""))</f>
      </c>
      <c r="G963" s="14">
        <f>IF(OR(E963="",F963=""),"",ROUND(E963*F963,2))</f>
      </c>
      <c r="H963" s="6"/>
      <c r="I963" s="6"/>
    </row>
    <row r="964" spans="1:9" x14ac:dyDescent="0.25">
      <c r="A964" s="12"/>
      <c r="B964" s="6"/>
      <c r="C964" s="6"/>
      <c r="D964" s="6"/>
      <c r="E964" s="13"/>
      <c r="F964" s="10">
        <f>IF(B964="","",IFERROR(VLOOKUP(B964,'Clients'!$A$5:$I$104,8,FALSE),""))</f>
      </c>
      <c r="G964" s="14">
        <f>IF(OR(E964="",F964=""),"",ROUND(E964*F964,2))</f>
      </c>
      <c r="H964" s="6"/>
      <c r="I964" s="6"/>
    </row>
    <row r="965" spans="1:9" x14ac:dyDescent="0.25">
      <c r="A965" s="12"/>
      <c r="B965" s="6"/>
      <c r="C965" s="6"/>
      <c r="D965" s="6"/>
      <c r="E965" s="13"/>
      <c r="F965" s="10">
        <f>IF(B965="","",IFERROR(VLOOKUP(B965,'Clients'!$A$5:$I$104,8,FALSE),""))</f>
      </c>
      <c r="G965" s="14">
        <f>IF(OR(E965="",F965=""),"",ROUND(E965*F965,2))</f>
      </c>
      <c r="H965" s="6"/>
      <c r="I965" s="6"/>
    </row>
    <row r="966" spans="1:9" x14ac:dyDescent="0.25">
      <c r="A966" s="12"/>
      <c r="B966" s="6"/>
      <c r="C966" s="6"/>
      <c r="D966" s="6"/>
      <c r="E966" s="13"/>
      <c r="F966" s="10">
        <f>IF(B966="","",IFERROR(VLOOKUP(B966,'Clients'!$A$5:$I$104,8,FALSE),""))</f>
      </c>
      <c r="G966" s="14">
        <f>IF(OR(E966="",F966=""),"",ROUND(E966*F966,2))</f>
      </c>
      <c r="H966" s="6"/>
      <c r="I966" s="6"/>
    </row>
    <row r="967" spans="1:9" x14ac:dyDescent="0.25">
      <c r="A967" s="12"/>
      <c r="B967" s="6"/>
      <c r="C967" s="6"/>
      <c r="D967" s="6"/>
      <c r="E967" s="13"/>
      <c r="F967" s="10">
        <f>IF(B967="","",IFERROR(VLOOKUP(B967,'Clients'!$A$5:$I$104,8,FALSE),""))</f>
      </c>
      <c r="G967" s="14">
        <f>IF(OR(E967="",F967=""),"",ROUND(E967*F967,2))</f>
      </c>
      <c r="H967" s="6"/>
      <c r="I967" s="6"/>
    </row>
    <row r="968" spans="1:9" x14ac:dyDescent="0.25">
      <c r="A968" s="12"/>
      <c r="B968" s="6"/>
      <c r="C968" s="6"/>
      <c r="D968" s="6"/>
      <c r="E968" s="13"/>
      <c r="F968" s="10">
        <f>IF(B968="","",IFERROR(VLOOKUP(B968,'Clients'!$A$5:$I$104,8,FALSE),""))</f>
      </c>
      <c r="G968" s="14">
        <f>IF(OR(E968="",F968=""),"",ROUND(E968*F968,2))</f>
      </c>
      <c r="H968" s="6"/>
      <c r="I968" s="6"/>
    </row>
    <row r="969" spans="1:9" x14ac:dyDescent="0.25">
      <c r="A969" s="12"/>
      <c r="B969" s="6"/>
      <c r="C969" s="6"/>
      <c r="D969" s="6"/>
      <c r="E969" s="13"/>
      <c r="F969" s="10">
        <f>IF(B969="","",IFERROR(VLOOKUP(B969,'Clients'!$A$5:$I$104,8,FALSE),""))</f>
      </c>
      <c r="G969" s="14">
        <f>IF(OR(E969="",F969=""),"",ROUND(E969*F969,2))</f>
      </c>
      <c r="H969" s="6"/>
      <c r="I969" s="6"/>
    </row>
    <row r="970" spans="1:9" x14ac:dyDescent="0.25">
      <c r="A970" s="12"/>
      <c r="B970" s="6"/>
      <c r="C970" s="6"/>
      <c r="D970" s="6"/>
      <c r="E970" s="13"/>
      <c r="F970" s="10">
        <f>IF(B970="","",IFERROR(VLOOKUP(B970,'Clients'!$A$5:$I$104,8,FALSE),""))</f>
      </c>
      <c r="G970" s="14">
        <f>IF(OR(E970="",F970=""),"",ROUND(E970*F970,2))</f>
      </c>
      <c r="H970" s="6"/>
      <c r="I970" s="6"/>
    </row>
    <row r="971" spans="1:9" x14ac:dyDescent="0.25">
      <c r="A971" s="12"/>
      <c r="B971" s="6"/>
      <c r="C971" s="6"/>
      <c r="D971" s="6"/>
      <c r="E971" s="13"/>
      <c r="F971" s="10">
        <f>IF(B971="","",IFERROR(VLOOKUP(B971,'Clients'!$A$5:$I$104,8,FALSE),""))</f>
      </c>
      <c r="G971" s="14">
        <f>IF(OR(E971="",F971=""),"",ROUND(E971*F971,2))</f>
      </c>
      <c r="H971" s="6"/>
      <c r="I971" s="6"/>
    </row>
    <row r="972" spans="1:9" x14ac:dyDescent="0.25">
      <c r="A972" s="12"/>
      <c r="B972" s="6"/>
      <c r="C972" s="6"/>
      <c r="D972" s="6"/>
      <c r="E972" s="13"/>
      <c r="F972" s="10">
        <f>IF(B972="","",IFERROR(VLOOKUP(B972,'Clients'!$A$5:$I$104,8,FALSE),""))</f>
      </c>
      <c r="G972" s="14">
        <f>IF(OR(E972="",F972=""),"",ROUND(E972*F972,2))</f>
      </c>
      <c r="H972" s="6"/>
      <c r="I972" s="6"/>
    </row>
    <row r="973" spans="1:9" x14ac:dyDescent="0.25">
      <c r="A973" s="12"/>
      <c r="B973" s="6"/>
      <c r="C973" s="6"/>
      <c r="D973" s="6"/>
      <c r="E973" s="13"/>
      <c r="F973" s="10">
        <f>IF(B973="","",IFERROR(VLOOKUP(B973,'Clients'!$A$5:$I$104,8,FALSE),""))</f>
      </c>
      <c r="G973" s="14">
        <f>IF(OR(E973="",F973=""),"",ROUND(E973*F973,2))</f>
      </c>
      <c r="H973" s="6"/>
      <c r="I973" s="6"/>
    </row>
    <row r="974" spans="1:9" x14ac:dyDescent="0.25">
      <c r="A974" s="12"/>
      <c r="B974" s="6"/>
      <c r="C974" s="6"/>
      <c r="D974" s="6"/>
      <c r="E974" s="13"/>
      <c r="F974" s="10">
        <f>IF(B974="","",IFERROR(VLOOKUP(B974,'Clients'!$A$5:$I$104,8,FALSE),""))</f>
      </c>
      <c r="G974" s="14">
        <f>IF(OR(E974="",F974=""),"",ROUND(E974*F974,2))</f>
      </c>
      <c r="H974" s="6"/>
      <c r="I974" s="6"/>
    </row>
    <row r="975" spans="1:9" x14ac:dyDescent="0.25">
      <c r="A975" s="12"/>
      <c r="B975" s="6"/>
      <c r="C975" s="6"/>
      <c r="D975" s="6"/>
      <c r="E975" s="13"/>
      <c r="F975" s="10">
        <f>IF(B975="","",IFERROR(VLOOKUP(B975,'Clients'!$A$5:$I$104,8,FALSE),""))</f>
      </c>
      <c r="G975" s="14">
        <f>IF(OR(E975="",F975=""),"",ROUND(E975*F975,2))</f>
      </c>
      <c r="H975" s="6"/>
      <c r="I975" s="6"/>
    </row>
    <row r="976" spans="1:9" x14ac:dyDescent="0.25">
      <c r="A976" s="12"/>
      <c r="B976" s="6"/>
      <c r="C976" s="6"/>
      <c r="D976" s="6"/>
      <c r="E976" s="13"/>
      <c r="F976" s="10">
        <f>IF(B976="","",IFERROR(VLOOKUP(B976,'Clients'!$A$5:$I$104,8,FALSE),""))</f>
      </c>
      <c r="G976" s="14">
        <f>IF(OR(E976="",F976=""),"",ROUND(E976*F976,2))</f>
      </c>
      <c r="H976" s="6"/>
      <c r="I976" s="6"/>
    </row>
    <row r="977" spans="1:9" x14ac:dyDescent="0.25">
      <c r="A977" s="12"/>
      <c r="B977" s="6"/>
      <c r="C977" s="6"/>
      <c r="D977" s="6"/>
      <c r="E977" s="13"/>
      <c r="F977" s="10">
        <f>IF(B977="","",IFERROR(VLOOKUP(B977,'Clients'!$A$5:$I$104,8,FALSE),""))</f>
      </c>
      <c r="G977" s="14">
        <f>IF(OR(E977="",F977=""),"",ROUND(E977*F977,2))</f>
      </c>
      <c r="H977" s="6"/>
      <c r="I977" s="6"/>
    </row>
    <row r="978" spans="1:9" x14ac:dyDescent="0.25">
      <c r="A978" s="12"/>
      <c r="B978" s="6"/>
      <c r="C978" s="6"/>
      <c r="D978" s="6"/>
      <c r="E978" s="13"/>
      <c r="F978" s="10">
        <f>IF(B978="","",IFERROR(VLOOKUP(B978,'Clients'!$A$5:$I$104,8,FALSE),""))</f>
      </c>
      <c r="G978" s="14">
        <f>IF(OR(E978="",F978=""),"",ROUND(E978*F978,2))</f>
      </c>
      <c r="H978" s="6"/>
      <c r="I978" s="6"/>
    </row>
    <row r="979" spans="1:9" x14ac:dyDescent="0.25">
      <c r="A979" s="12"/>
      <c r="B979" s="6"/>
      <c r="C979" s="6"/>
      <c r="D979" s="6"/>
      <c r="E979" s="13"/>
      <c r="F979" s="10">
        <f>IF(B979="","",IFERROR(VLOOKUP(B979,'Clients'!$A$5:$I$104,8,FALSE),""))</f>
      </c>
      <c r="G979" s="14">
        <f>IF(OR(E979="",F979=""),"",ROUND(E979*F979,2))</f>
      </c>
      <c r="H979" s="6"/>
      <c r="I979" s="6"/>
    </row>
    <row r="980" spans="1:9" x14ac:dyDescent="0.25">
      <c r="A980" s="12"/>
      <c r="B980" s="6"/>
      <c r="C980" s="6"/>
      <c r="D980" s="6"/>
      <c r="E980" s="13"/>
      <c r="F980" s="10">
        <f>IF(B980="","",IFERROR(VLOOKUP(B980,'Clients'!$A$5:$I$104,8,FALSE),""))</f>
      </c>
      <c r="G980" s="14">
        <f>IF(OR(E980="",F980=""),"",ROUND(E980*F980,2))</f>
      </c>
      <c r="H980" s="6"/>
      <c r="I980" s="6"/>
    </row>
    <row r="981" spans="1:9" x14ac:dyDescent="0.25">
      <c r="A981" s="12"/>
      <c r="B981" s="6"/>
      <c r="C981" s="6"/>
      <c r="D981" s="6"/>
      <c r="E981" s="13"/>
      <c r="F981" s="10">
        <f>IF(B981="","",IFERROR(VLOOKUP(B981,'Clients'!$A$5:$I$104,8,FALSE),""))</f>
      </c>
      <c r="G981" s="14">
        <f>IF(OR(E981="",F981=""),"",ROUND(E981*F981,2))</f>
      </c>
      <c r="H981" s="6"/>
      <c r="I981" s="6"/>
    </row>
    <row r="982" spans="1:9" x14ac:dyDescent="0.25">
      <c r="A982" s="12"/>
      <c r="B982" s="6"/>
      <c r="C982" s="6"/>
      <c r="D982" s="6"/>
      <c r="E982" s="13"/>
      <c r="F982" s="10">
        <f>IF(B982="","",IFERROR(VLOOKUP(B982,'Clients'!$A$5:$I$104,8,FALSE),""))</f>
      </c>
      <c r="G982" s="14">
        <f>IF(OR(E982="",F982=""),"",ROUND(E982*F982,2))</f>
      </c>
      <c r="H982" s="6"/>
      <c r="I982" s="6"/>
    </row>
    <row r="983" spans="1:9" x14ac:dyDescent="0.25">
      <c r="A983" s="12"/>
      <c r="B983" s="6"/>
      <c r="C983" s="6"/>
      <c r="D983" s="6"/>
      <c r="E983" s="13"/>
      <c r="F983" s="10">
        <f>IF(B983="","",IFERROR(VLOOKUP(B983,'Clients'!$A$5:$I$104,8,FALSE),""))</f>
      </c>
      <c r="G983" s="14">
        <f>IF(OR(E983="",F983=""),"",ROUND(E983*F983,2))</f>
      </c>
      <c r="H983" s="6"/>
      <c r="I983" s="6"/>
    </row>
    <row r="984" spans="1:9" x14ac:dyDescent="0.25">
      <c r="A984" s="12"/>
      <c r="B984" s="6"/>
      <c r="C984" s="6"/>
      <c r="D984" s="6"/>
      <c r="E984" s="13"/>
      <c r="F984" s="10">
        <f>IF(B984="","",IFERROR(VLOOKUP(B984,'Clients'!$A$5:$I$104,8,FALSE),""))</f>
      </c>
      <c r="G984" s="14">
        <f>IF(OR(E984="",F984=""),"",ROUND(E984*F984,2))</f>
      </c>
      <c r="H984" s="6"/>
      <c r="I984" s="6"/>
    </row>
    <row r="985" spans="1:9" x14ac:dyDescent="0.25">
      <c r="A985" s="12"/>
      <c r="B985" s="6"/>
      <c r="C985" s="6"/>
      <c r="D985" s="6"/>
      <c r="E985" s="13"/>
      <c r="F985" s="10">
        <f>IF(B985="","",IFERROR(VLOOKUP(B985,'Clients'!$A$5:$I$104,8,FALSE),""))</f>
      </c>
      <c r="G985" s="14">
        <f>IF(OR(E985="",F985=""),"",ROUND(E985*F985,2))</f>
      </c>
      <c r="H985" s="6"/>
      <c r="I985" s="6"/>
    </row>
    <row r="986" spans="1:9" x14ac:dyDescent="0.25">
      <c r="A986" s="12"/>
      <c r="B986" s="6"/>
      <c r="C986" s="6"/>
      <c r="D986" s="6"/>
      <c r="E986" s="13"/>
      <c r="F986" s="10">
        <f>IF(B986="","",IFERROR(VLOOKUP(B986,'Clients'!$A$5:$I$104,8,FALSE),""))</f>
      </c>
      <c r="G986" s="14">
        <f>IF(OR(E986="",F986=""),"",ROUND(E986*F986,2))</f>
      </c>
      <c r="H986" s="6"/>
      <c r="I986" s="6"/>
    </row>
    <row r="987" spans="1:9" x14ac:dyDescent="0.25">
      <c r="A987" s="12"/>
      <c r="B987" s="6"/>
      <c r="C987" s="6"/>
      <c r="D987" s="6"/>
      <c r="E987" s="13"/>
      <c r="F987" s="10">
        <f>IF(B987="","",IFERROR(VLOOKUP(B987,'Clients'!$A$5:$I$104,8,FALSE),""))</f>
      </c>
      <c r="G987" s="14">
        <f>IF(OR(E987="",F987=""),"",ROUND(E987*F987,2))</f>
      </c>
      <c r="H987" s="6"/>
      <c r="I987" s="6"/>
    </row>
    <row r="988" spans="1:9" x14ac:dyDescent="0.25">
      <c r="A988" s="12"/>
      <c r="B988" s="6"/>
      <c r="C988" s="6"/>
      <c r="D988" s="6"/>
      <c r="E988" s="13"/>
      <c r="F988" s="10">
        <f>IF(B988="","",IFERROR(VLOOKUP(B988,'Clients'!$A$5:$I$104,8,FALSE),""))</f>
      </c>
      <c r="G988" s="14">
        <f>IF(OR(E988="",F988=""),"",ROUND(E988*F988,2))</f>
      </c>
      <c r="H988" s="6"/>
      <c r="I988" s="6"/>
    </row>
    <row r="989" spans="1:9" x14ac:dyDescent="0.25">
      <c r="A989" s="12"/>
      <c r="B989" s="6"/>
      <c r="C989" s="6"/>
      <c r="D989" s="6"/>
      <c r="E989" s="13"/>
      <c r="F989" s="10">
        <f>IF(B989="","",IFERROR(VLOOKUP(B989,'Clients'!$A$5:$I$104,8,FALSE),""))</f>
      </c>
      <c r="G989" s="14">
        <f>IF(OR(E989="",F989=""),"",ROUND(E989*F989,2))</f>
      </c>
      <c r="H989" s="6"/>
      <c r="I989" s="6"/>
    </row>
    <row r="990" spans="1:9" x14ac:dyDescent="0.25">
      <c r="A990" s="12"/>
      <c r="B990" s="6"/>
      <c r="C990" s="6"/>
      <c r="D990" s="6"/>
      <c r="E990" s="13"/>
      <c r="F990" s="10">
        <f>IF(B990="","",IFERROR(VLOOKUP(B990,'Clients'!$A$5:$I$104,8,FALSE),""))</f>
      </c>
      <c r="G990" s="14">
        <f>IF(OR(E990="",F990=""),"",ROUND(E990*F990,2))</f>
      </c>
      <c r="H990" s="6"/>
      <c r="I990" s="6"/>
    </row>
    <row r="991" spans="1:9" x14ac:dyDescent="0.25">
      <c r="A991" s="12"/>
      <c r="B991" s="6"/>
      <c r="C991" s="6"/>
      <c r="D991" s="6"/>
      <c r="E991" s="13"/>
      <c r="F991" s="10">
        <f>IF(B991="","",IFERROR(VLOOKUP(B991,'Clients'!$A$5:$I$104,8,FALSE),""))</f>
      </c>
      <c r="G991" s="14">
        <f>IF(OR(E991="",F991=""),"",ROUND(E991*F991,2))</f>
      </c>
      <c r="H991" s="6"/>
      <c r="I991" s="6"/>
    </row>
    <row r="992" spans="1:9" x14ac:dyDescent="0.25">
      <c r="A992" s="12"/>
      <c r="B992" s="6"/>
      <c r="C992" s="6"/>
      <c r="D992" s="6"/>
      <c r="E992" s="13"/>
      <c r="F992" s="10">
        <f>IF(B992="","",IFERROR(VLOOKUP(B992,'Clients'!$A$5:$I$104,8,FALSE),""))</f>
      </c>
      <c r="G992" s="14">
        <f>IF(OR(E992="",F992=""),"",ROUND(E992*F992,2))</f>
      </c>
      <c r="H992" s="6"/>
      <c r="I992" s="6"/>
    </row>
    <row r="993" spans="1:9" x14ac:dyDescent="0.25">
      <c r="A993" s="12"/>
      <c r="B993" s="6"/>
      <c r="C993" s="6"/>
      <c r="D993" s="6"/>
      <c r="E993" s="13"/>
      <c r="F993" s="10">
        <f>IF(B993="","",IFERROR(VLOOKUP(B993,'Clients'!$A$5:$I$104,8,FALSE),""))</f>
      </c>
      <c r="G993" s="14">
        <f>IF(OR(E993="",F993=""),"",ROUND(E993*F993,2))</f>
      </c>
      <c r="H993" s="6"/>
      <c r="I993" s="6"/>
    </row>
    <row r="994" spans="1:9" x14ac:dyDescent="0.25">
      <c r="A994" s="12"/>
      <c r="B994" s="6"/>
      <c r="C994" s="6"/>
      <c r="D994" s="6"/>
      <c r="E994" s="13"/>
      <c r="F994" s="10">
        <f>IF(B994="","",IFERROR(VLOOKUP(B994,'Clients'!$A$5:$I$104,8,FALSE),""))</f>
      </c>
      <c r="G994" s="14">
        <f>IF(OR(E994="",F994=""),"",ROUND(E994*F994,2))</f>
      </c>
      <c r="H994" s="6"/>
      <c r="I994" s="6"/>
    </row>
    <row r="995" spans="1:9" x14ac:dyDescent="0.25">
      <c r="A995" s="12"/>
      <c r="B995" s="6"/>
      <c r="C995" s="6"/>
      <c r="D995" s="6"/>
      <c r="E995" s="13"/>
      <c r="F995" s="10">
        <f>IF(B995="","",IFERROR(VLOOKUP(B995,'Clients'!$A$5:$I$104,8,FALSE),""))</f>
      </c>
      <c r="G995" s="14">
        <f>IF(OR(E995="",F995=""),"",ROUND(E995*F995,2))</f>
      </c>
      <c r="H995" s="6"/>
      <c r="I995" s="6"/>
    </row>
    <row r="996" spans="1:9" x14ac:dyDescent="0.25">
      <c r="A996" s="12"/>
      <c r="B996" s="6"/>
      <c r="C996" s="6"/>
      <c r="D996" s="6"/>
      <c r="E996" s="13"/>
      <c r="F996" s="10">
        <f>IF(B996="","",IFERROR(VLOOKUP(B996,'Clients'!$A$5:$I$104,8,FALSE),""))</f>
      </c>
      <c r="G996" s="14">
        <f>IF(OR(E996="",F996=""),"",ROUND(E996*F996,2))</f>
      </c>
      <c r="H996" s="6"/>
      <c r="I996" s="6"/>
    </row>
    <row r="997" spans="1:9" x14ac:dyDescent="0.25">
      <c r="A997" s="12"/>
      <c r="B997" s="6"/>
      <c r="C997" s="6"/>
      <c r="D997" s="6"/>
      <c r="E997" s="13"/>
      <c r="F997" s="10">
        <f>IF(B997="","",IFERROR(VLOOKUP(B997,'Clients'!$A$5:$I$104,8,FALSE),""))</f>
      </c>
      <c r="G997" s="14">
        <f>IF(OR(E997="",F997=""),"",ROUND(E997*F997,2))</f>
      </c>
      <c r="H997" s="6"/>
      <c r="I997" s="6"/>
    </row>
    <row r="998" spans="1:9" x14ac:dyDescent="0.25">
      <c r="A998" s="12"/>
      <c r="B998" s="6"/>
      <c r="C998" s="6"/>
      <c r="D998" s="6"/>
      <c r="E998" s="13"/>
      <c r="F998" s="10">
        <f>IF(B998="","",IFERROR(VLOOKUP(B998,'Clients'!$A$5:$I$104,8,FALSE),""))</f>
      </c>
      <c r="G998" s="14">
        <f>IF(OR(E998="",F998=""),"",ROUND(E998*F998,2))</f>
      </c>
      <c r="H998" s="6"/>
      <c r="I998" s="6"/>
    </row>
    <row r="999" spans="1:9" x14ac:dyDescent="0.25">
      <c r="A999" s="12"/>
      <c r="B999" s="6"/>
      <c r="C999" s="6"/>
      <c r="D999" s="6"/>
      <c r="E999" s="13"/>
      <c r="F999" s="10">
        <f>IF(B999="","",IFERROR(VLOOKUP(B999,'Clients'!$A$5:$I$104,8,FALSE),""))</f>
      </c>
      <c r="G999" s="14">
        <f>IF(OR(E999="",F999=""),"",ROUND(E999*F999,2))</f>
      </c>
      <c r="H999" s="6"/>
      <c r="I999" s="6"/>
    </row>
    <row r="1000" spans="1:9" x14ac:dyDescent="0.25">
      <c r="A1000" s="12"/>
      <c r="B1000" s="6"/>
      <c r="C1000" s="6"/>
      <c r="D1000" s="6"/>
      <c r="E1000" s="13"/>
      <c r="F1000" s="10">
        <f>IF(B1000="","",IFERROR(VLOOKUP(B1000,'Clients'!$A$5:$I$104,8,FALSE),""))</f>
      </c>
      <c r="G1000" s="14">
        <f>IF(OR(E1000="",F1000=""),"",ROUND(E1000*F1000,2))</f>
      </c>
      <c r="H1000" s="6"/>
      <c r="I1000" s="6"/>
    </row>
    <row r="1001" spans="1:9" x14ac:dyDescent="0.25">
      <c r="A1001" s="12"/>
      <c r="B1001" s="6"/>
      <c r="C1001" s="6"/>
      <c r="D1001" s="6"/>
      <c r="E1001" s="13"/>
      <c r="F1001" s="10">
        <f>IF(B1001="","",IFERROR(VLOOKUP(B1001,'Clients'!$A$5:$I$104,8,FALSE),""))</f>
      </c>
      <c r="G1001" s="14">
        <f>IF(OR(E1001="",F1001=""),"",ROUND(E1001*F1001,2))</f>
      </c>
      <c r="H1001" s="6"/>
      <c r="I1001" s="6"/>
    </row>
    <row r="1002" spans="1:9" x14ac:dyDescent="0.25">
      <c r="A1002" s="12"/>
      <c r="B1002" s="6"/>
      <c r="C1002" s="6"/>
      <c r="D1002" s="6"/>
      <c r="E1002" s="13"/>
      <c r="F1002" s="10">
        <f>IF(B1002="","",IFERROR(VLOOKUP(B1002,'Clients'!$A$5:$I$104,8,FALSE),""))</f>
      </c>
      <c r="G1002" s="14">
        <f>IF(OR(E1002="",F1002=""),"",ROUND(E1002*F1002,2))</f>
      </c>
      <c r="H1002" s="6"/>
      <c r="I1002" s="6"/>
    </row>
    <row r="1003" spans="1:9" x14ac:dyDescent="0.25">
      <c r="A1003" s="12"/>
      <c r="B1003" s="6"/>
      <c r="C1003" s="6"/>
      <c r="D1003" s="6"/>
      <c r="E1003" s="13"/>
      <c r="F1003" s="10">
        <f>IF(B1003="","",IFERROR(VLOOKUP(B1003,'Clients'!$A$5:$I$104,8,FALSE),""))</f>
      </c>
      <c r="G1003" s="14">
        <f>IF(OR(E1003="",F1003=""),"",ROUND(E1003*F1003,2))</f>
      </c>
      <c r="H1003" s="6"/>
      <c r="I1003" s="6"/>
    </row>
    <row r="1004" spans="1:9" x14ac:dyDescent="0.25">
      <c r="A1004" s="12"/>
      <c r="B1004" s="6"/>
      <c r="C1004" s="6"/>
      <c r="D1004" s="6"/>
      <c r="E1004" s="13"/>
      <c r="F1004" s="10">
        <f>IF(B1004="","",IFERROR(VLOOKUP(B1004,'Clients'!$A$5:$I$104,8,FALSE),""))</f>
      </c>
      <c r="G1004" s="14">
        <f>IF(OR(E1004="",F1004=""),"",ROUND(E1004*F1004,2))</f>
      </c>
      <c r="H1004" s="6"/>
      <c r="I1004" s="6"/>
    </row>
  </sheetData>
  <autoFilter ref="A4:I1004"/>
  <dataValidations count="4">
    <dataValidation type="list" allowBlank="1" showErrorMessage="1" errorTitle="Pick from the list" error="Choose a value from the drop-down list." sqref="B10:B1004">
      <formula1>'Clients'!$A$5:$A$104</formula1>
    </dataValidation>
    <dataValidation type="list" allowBlank="1" showErrorMessage="1" errorTitle="Pick from the list" error="Choose a value from the drop-down list." sqref="B5:B1004">
      <formula1>'Clients'!$A$5:$A$104</formula1>
    </dataValidation>
    <dataValidation type="list" allowBlank="1" showErrorMessage="1" errorTitle="Pick from the list" error="Choose a value from the drop-down list." sqref="H10:H1004">
      <formula1>"Yes,No"</formula1>
    </dataValidation>
    <dataValidation type="list" allowBlank="1" showErrorMessage="1" errorTitle="Pick from the list" error="Choose a value from the drop-down list." sqref="H5:H1004">
      <formula1>"Yes,No"</formula1>
    </dataValidation>
  </dataValidations>
  <hyperlinks>
    <hyperlink ref="A2" r:id="rId1"/>
  </hyperlinks>
  <pageMargins left="0.7" right="0.7" top="0.75" bottom="0.75" header="0.3" footer="0.3"/>
  <pageSetup paperSize="9" orientation="landscape" horizontalDpi="4294967295" verticalDpi="4294967295" scale="100" fitToWidth="1" fitToHeight="0"/>
  <headerFooter>
    <oddFooter>&amp;LFree template by Accounter — accounter.co.za&amp;RPage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4"/>
  <sheetViews>
    <sheetView workbookViewId="0">
      <pane ySplit="4" topLeftCell="A5" activePane="bottomLeft" state="frozen"/>
      <selection pane="bottomLeft"/>
    </sheetView>
  </sheetViews>
  <sheetFormatPr defaultRowHeight="15" outlineLevelRow="0" outlineLevelCol="0" x14ac:dyDescent="55"/>
  <cols>
    <col min="1" max="1" width="16" customWidth="1"/>
    <col min="2" max="2" width="28" customWidth="1"/>
    <col min="3" max="3" width="13" customWidth="1"/>
    <col min="4" max="4" width="16" customWidth="1"/>
    <col min="5" max="5" width="13" customWidth="1"/>
    <col min="6" max="6" width="16" customWidth="1"/>
    <col min="7" max="7" width="13" customWidth="1"/>
    <col min="8" max="8" width="16" customWidth="1"/>
    <col min="9" max="9" width="10" customWidth="1"/>
    <col min="10" max="10" width="12" customWidth="1"/>
  </cols>
  <sheetData>
    <row r="1" ht="24" customHeight="1" spans="1:1" x14ac:dyDescent="0.25">
      <c r="A1" s="1" t="s">
        <v>63</v>
      </c>
    </row>
    <row r="2" spans="1:1" x14ac:dyDescent="0.25">
      <c r="A2" s="2" t="s">
        <v>1</v>
      </c>
    </row>
    <row r="4" ht="30" customHeight="1" spans="1:10" x14ac:dyDescent="0.25">
      <c r="A4" s="9" t="s">
        <v>64</v>
      </c>
      <c r="B4" s="9" t="s">
        <v>24</v>
      </c>
      <c r="C4" s="9" t="s">
        <v>65</v>
      </c>
      <c r="D4" s="9" t="s">
        <v>66</v>
      </c>
      <c r="E4" s="9" t="s">
        <v>67</v>
      </c>
      <c r="F4" s="9" t="s">
        <v>68</v>
      </c>
      <c r="G4" s="9" t="s">
        <v>69</v>
      </c>
      <c r="H4" s="9" t="s">
        <v>70</v>
      </c>
      <c r="I4" s="9" t="s">
        <v>71</v>
      </c>
      <c r="J4" s="9" t="s">
        <v>72</v>
      </c>
    </row>
    <row r="5" spans="1:10" x14ac:dyDescent="0.25">
      <c r="A5" s="6" t="s">
        <v>57</v>
      </c>
      <c r="B5" s="6" t="s">
        <v>33</v>
      </c>
      <c r="C5" s="12">
        <v>46112</v>
      </c>
      <c r="D5" s="10">
        <v>5175</v>
      </c>
      <c r="E5" s="15">
        <f>IF(C5="","",C5+IFERROR(VLOOKUP(B5,'Clients'!$A$5:$I$104,9,FALSE),30))</f>
      </c>
      <c r="F5" s="10">
        <v>5175</v>
      </c>
      <c r="G5" s="12">
        <v>46132</v>
      </c>
      <c r="H5" s="14">
        <f>IF(D5="","",D5-N(F5))</f>
      </c>
      <c r="I5" s="16">
        <f>IF(OR(C5="",N(H5)&lt;=0),"",TODAY()-C5)</f>
      </c>
      <c r="J5" s="17">
        <f>IF(D5="","",IF(N(H5)&lt;=0,"Paid",IF(C5="","",IF(I5&lt;=30,"Current",IF(I5&lt;=60,"30 days",IF(I5&lt;=90,"60 days","90+ days"))))))</f>
      </c>
    </row>
    <row r="6" spans="1:10" x14ac:dyDescent="0.25">
      <c r="A6" s="6" t="s">
        <v>73</v>
      </c>
      <c r="B6" s="6" t="s">
        <v>39</v>
      </c>
      <c r="C6" s="12">
        <v>46112</v>
      </c>
      <c r="D6" s="10">
        <v>4370</v>
      </c>
      <c r="E6" s="15">
        <f>IF(C6="","",C6+IFERROR(VLOOKUP(B6,'Clients'!$A$5:$I$104,9,FALSE),30))</f>
      </c>
      <c r="F6" s="10"/>
      <c r="G6" s="12"/>
      <c r="H6" s="14">
        <f>IF(D6="","",D6-N(F6))</f>
      </c>
      <c r="I6" s="16">
        <f>IF(OR(C6="",N(H6)&lt;=0),"",TODAY()-C6)</f>
      </c>
      <c r="J6" s="17">
        <f>IF(D6="","",IF(N(H6)&lt;=0,"Paid",IF(C6="","",IF(I6&lt;=30,"Current",IF(I6&lt;=60,"30 days",IF(I6&lt;=90,"60 days","90+ days"))))))</f>
      </c>
    </row>
    <row r="7" spans="1:10" x14ac:dyDescent="0.25">
      <c r="A7" s="6"/>
      <c r="B7" s="6"/>
      <c r="C7" s="12"/>
      <c r="D7" s="10"/>
      <c r="E7" s="15">
        <f>IF(C7="","",C7+IFERROR(VLOOKUP(B7,'Clients'!$A$5:$I$104,9,FALSE),30))</f>
      </c>
      <c r="F7" s="10"/>
      <c r="G7" s="12"/>
      <c r="H7" s="14">
        <f>IF(D7="","",D7-N(F7))</f>
      </c>
      <c r="I7" s="16">
        <f>IF(OR(C7="",N(H7)&lt;=0),"",TODAY()-C7)</f>
      </c>
      <c r="J7" s="17">
        <f>IF(D7="","",IF(N(H7)&lt;=0,"Paid",IF(C7="","",IF(I7&lt;=30,"Current",IF(I7&lt;=60,"30 days",IF(I7&lt;=90,"60 days","90+ days"))))))</f>
      </c>
    </row>
    <row r="8" spans="1:10" x14ac:dyDescent="0.25">
      <c r="A8" s="6"/>
      <c r="B8" s="6"/>
      <c r="C8" s="12"/>
      <c r="D8" s="10"/>
      <c r="E8" s="15">
        <f>IF(C8="","",C8+IFERROR(VLOOKUP(B8,'Clients'!$A$5:$I$104,9,FALSE),30))</f>
      </c>
      <c r="F8" s="10"/>
      <c r="G8" s="12"/>
      <c r="H8" s="14">
        <f>IF(D8="","",D8-N(F8))</f>
      </c>
      <c r="I8" s="16">
        <f>IF(OR(C8="",N(H8)&lt;=0),"",TODAY()-C8)</f>
      </c>
      <c r="J8" s="17">
        <f>IF(D8="","",IF(N(H8)&lt;=0,"Paid",IF(C8="","",IF(I8&lt;=30,"Current",IF(I8&lt;=60,"30 days",IF(I8&lt;=90,"60 days","90+ days"))))))</f>
      </c>
    </row>
    <row r="9" spans="1:10" x14ac:dyDescent="0.25">
      <c r="A9" s="6"/>
      <c r="B9" s="6"/>
      <c r="C9" s="12"/>
      <c r="D9" s="10"/>
      <c r="E9" s="15">
        <f>IF(C9="","",C9+IFERROR(VLOOKUP(B9,'Clients'!$A$5:$I$104,9,FALSE),30))</f>
      </c>
      <c r="F9" s="10"/>
      <c r="G9" s="12"/>
      <c r="H9" s="14">
        <f>IF(D9="","",D9-N(F9))</f>
      </c>
      <c r="I9" s="16">
        <f>IF(OR(C9="",N(H9)&lt;=0),"",TODAY()-C9)</f>
      </c>
      <c r="J9" s="17">
        <f>IF(D9="","",IF(N(H9)&lt;=0,"Paid",IF(C9="","",IF(I9&lt;=30,"Current",IF(I9&lt;=60,"30 days",IF(I9&lt;=90,"60 days","90+ days"))))))</f>
      </c>
    </row>
    <row r="10" spans="1:10" x14ac:dyDescent="0.25">
      <c r="A10" s="6"/>
      <c r="B10" s="6"/>
      <c r="C10" s="12"/>
      <c r="D10" s="10"/>
      <c r="E10" s="15">
        <f>IF(C10="","",C10+IFERROR(VLOOKUP(B10,'Clients'!$A$5:$I$104,9,FALSE),30))</f>
      </c>
      <c r="F10" s="10"/>
      <c r="G10" s="12"/>
      <c r="H10" s="14">
        <f>IF(D10="","",D10-N(F10))</f>
      </c>
      <c r="I10" s="16">
        <f>IF(OR(C10="",N(H10)&lt;=0),"",TODAY()-C10)</f>
      </c>
      <c r="J10" s="17">
        <f>IF(D10="","",IF(N(H10)&lt;=0,"Paid",IF(C10="","",IF(I10&lt;=30,"Current",IF(I10&lt;=60,"30 days",IF(I10&lt;=90,"60 days","90+ days"))))))</f>
      </c>
    </row>
    <row r="11" spans="1:10" x14ac:dyDescent="0.25">
      <c r="A11" s="6"/>
      <c r="B11" s="6"/>
      <c r="C11" s="12"/>
      <c r="D11" s="10"/>
      <c r="E11" s="15">
        <f>IF(C11="","",C11+IFERROR(VLOOKUP(B11,'Clients'!$A$5:$I$104,9,FALSE),30))</f>
      </c>
      <c r="F11" s="10"/>
      <c r="G11" s="12"/>
      <c r="H11" s="14">
        <f>IF(D11="","",D11-N(F11))</f>
      </c>
      <c r="I11" s="16">
        <f>IF(OR(C11="",N(H11)&lt;=0),"",TODAY()-C11)</f>
      </c>
      <c r="J11" s="17">
        <f>IF(D11="","",IF(N(H11)&lt;=0,"Paid",IF(C11="","",IF(I11&lt;=30,"Current",IF(I11&lt;=60,"30 days",IF(I11&lt;=90,"60 days","90+ days"))))))</f>
      </c>
    </row>
    <row r="12" spans="1:10" x14ac:dyDescent="0.25">
      <c r="A12" s="6"/>
      <c r="B12" s="6"/>
      <c r="C12" s="12"/>
      <c r="D12" s="10"/>
      <c r="E12" s="15">
        <f>IF(C12="","",C12+IFERROR(VLOOKUP(B12,'Clients'!$A$5:$I$104,9,FALSE),30))</f>
      </c>
      <c r="F12" s="10"/>
      <c r="G12" s="12"/>
      <c r="H12" s="14">
        <f>IF(D12="","",D12-N(F12))</f>
      </c>
      <c r="I12" s="16">
        <f>IF(OR(C12="",N(H12)&lt;=0),"",TODAY()-C12)</f>
      </c>
      <c r="J12" s="17">
        <f>IF(D12="","",IF(N(H12)&lt;=0,"Paid",IF(C12="","",IF(I12&lt;=30,"Current",IF(I12&lt;=60,"30 days",IF(I12&lt;=90,"60 days","90+ days"))))))</f>
      </c>
    </row>
    <row r="13" spans="1:10" x14ac:dyDescent="0.25">
      <c r="A13" s="6"/>
      <c r="B13" s="6"/>
      <c r="C13" s="12"/>
      <c r="D13" s="10"/>
      <c r="E13" s="15">
        <f>IF(C13="","",C13+IFERROR(VLOOKUP(B13,'Clients'!$A$5:$I$104,9,FALSE),30))</f>
      </c>
      <c r="F13" s="10"/>
      <c r="G13" s="12"/>
      <c r="H13" s="14">
        <f>IF(D13="","",D13-N(F13))</f>
      </c>
      <c r="I13" s="16">
        <f>IF(OR(C13="",N(H13)&lt;=0),"",TODAY()-C13)</f>
      </c>
      <c r="J13" s="17">
        <f>IF(D13="","",IF(N(H13)&lt;=0,"Paid",IF(C13="","",IF(I13&lt;=30,"Current",IF(I13&lt;=60,"30 days",IF(I13&lt;=90,"60 days","90+ days"))))))</f>
      </c>
    </row>
    <row r="14" spans="1:10" x14ac:dyDescent="0.25">
      <c r="A14" s="6"/>
      <c r="B14" s="6"/>
      <c r="C14" s="12"/>
      <c r="D14" s="10"/>
      <c r="E14" s="15">
        <f>IF(C14="","",C14+IFERROR(VLOOKUP(B14,'Clients'!$A$5:$I$104,9,FALSE),30))</f>
      </c>
      <c r="F14" s="10"/>
      <c r="G14" s="12"/>
      <c r="H14" s="14">
        <f>IF(D14="","",D14-N(F14))</f>
      </c>
      <c r="I14" s="16">
        <f>IF(OR(C14="",N(H14)&lt;=0),"",TODAY()-C14)</f>
      </c>
      <c r="J14" s="17">
        <f>IF(D14="","",IF(N(H14)&lt;=0,"Paid",IF(C14="","",IF(I14&lt;=30,"Current",IF(I14&lt;=60,"30 days",IF(I14&lt;=90,"60 days","90+ days"))))))</f>
      </c>
    </row>
    <row r="15" spans="1:10" x14ac:dyDescent="0.25">
      <c r="A15" s="6"/>
      <c r="B15" s="6"/>
      <c r="C15" s="12"/>
      <c r="D15" s="10"/>
      <c r="E15" s="15">
        <f>IF(C15="","",C15+IFERROR(VLOOKUP(B15,'Clients'!$A$5:$I$104,9,FALSE),30))</f>
      </c>
      <c r="F15" s="10"/>
      <c r="G15" s="12"/>
      <c r="H15" s="14">
        <f>IF(D15="","",D15-N(F15))</f>
      </c>
      <c r="I15" s="16">
        <f>IF(OR(C15="",N(H15)&lt;=0),"",TODAY()-C15)</f>
      </c>
      <c r="J15" s="17">
        <f>IF(D15="","",IF(N(H15)&lt;=0,"Paid",IF(C15="","",IF(I15&lt;=30,"Current",IF(I15&lt;=60,"30 days",IF(I15&lt;=90,"60 days","90+ days"))))))</f>
      </c>
    </row>
    <row r="16" spans="1:10" x14ac:dyDescent="0.25">
      <c r="A16" s="6"/>
      <c r="B16" s="6"/>
      <c r="C16" s="12"/>
      <c r="D16" s="10"/>
      <c r="E16" s="15">
        <f>IF(C16="","",C16+IFERROR(VLOOKUP(B16,'Clients'!$A$5:$I$104,9,FALSE),30))</f>
      </c>
      <c r="F16" s="10"/>
      <c r="G16" s="12"/>
      <c r="H16" s="14">
        <f>IF(D16="","",D16-N(F16))</f>
      </c>
      <c r="I16" s="16">
        <f>IF(OR(C16="",N(H16)&lt;=0),"",TODAY()-C16)</f>
      </c>
      <c r="J16" s="17">
        <f>IF(D16="","",IF(N(H16)&lt;=0,"Paid",IF(C16="","",IF(I16&lt;=30,"Current",IF(I16&lt;=60,"30 days",IF(I16&lt;=90,"60 days","90+ days"))))))</f>
      </c>
    </row>
    <row r="17" spans="1:10" x14ac:dyDescent="0.25">
      <c r="A17" s="6"/>
      <c r="B17" s="6"/>
      <c r="C17" s="12"/>
      <c r="D17" s="10"/>
      <c r="E17" s="15">
        <f>IF(C17="","",C17+IFERROR(VLOOKUP(B17,'Clients'!$A$5:$I$104,9,FALSE),30))</f>
      </c>
      <c r="F17" s="10"/>
      <c r="G17" s="12"/>
      <c r="H17" s="14">
        <f>IF(D17="","",D17-N(F17))</f>
      </c>
      <c r="I17" s="16">
        <f>IF(OR(C17="",N(H17)&lt;=0),"",TODAY()-C17)</f>
      </c>
      <c r="J17" s="17">
        <f>IF(D17="","",IF(N(H17)&lt;=0,"Paid",IF(C17="","",IF(I17&lt;=30,"Current",IF(I17&lt;=60,"30 days",IF(I17&lt;=90,"60 days","90+ days"))))))</f>
      </c>
    </row>
    <row r="18" spans="1:10" x14ac:dyDescent="0.25">
      <c r="A18" s="6"/>
      <c r="B18" s="6"/>
      <c r="C18" s="12"/>
      <c r="D18" s="10"/>
      <c r="E18" s="15">
        <f>IF(C18="","",C18+IFERROR(VLOOKUP(B18,'Clients'!$A$5:$I$104,9,FALSE),30))</f>
      </c>
      <c r="F18" s="10"/>
      <c r="G18" s="12"/>
      <c r="H18" s="14">
        <f>IF(D18="","",D18-N(F18))</f>
      </c>
      <c r="I18" s="16">
        <f>IF(OR(C18="",N(H18)&lt;=0),"",TODAY()-C18)</f>
      </c>
      <c r="J18" s="17">
        <f>IF(D18="","",IF(N(H18)&lt;=0,"Paid",IF(C18="","",IF(I18&lt;=30,"Current",IF(I18&lt;=60,"30 days",IF(I18&lt;=90,"60 days","90+ days"))))))</f>
      </c>
    </row>
    <row r="19" spans="1:10" x14ac:dyDescent="0.25">
      <c r="A19" s="6"/>
      <c r="B19" s="6"/>
      <c r="C19" s="12"/>
      <c r="D19" s="10"/>
      <c r="E19" s="15">
        <f>IF(C19="","",C19+IFERROR(VLOOKUP(B19,'Clients'!$A$5:$I$104,9,FALSE),30))</f>
      </c>
      <c r="F19" s="10"/>
      <c r="G19" s="12"/>
      <c r="H19" s="14">
        <f>IF(D19="","",D19-N(F19))</f>
      </c>
      <c r="I19" s="16">
        <f>IF(OR(C19="",N(H19)&lt;=0),"",TODAY()-C19)</f>
      </c>
      <c r="J19" s="17">
        <f>IF(D19="","",IF(N(H19)&lt;=0,"Paid",IF(C19="","",IF(I19&lt;=30,"Current",IF(I19&lt;=60,"30 days",IF(I19&lt;=90,"60 days","90+ days"))))))</f>
      </c>
    </row>
    <row r="20" spans="1:10" x14ac:dyDescent="0.25">
      <c r="A20" s="6"/>
      <c r="B20" s="6"/>
      <c r="C20" s="12"/>
      <c r="D20" s="10"/>
      <c r="E20" s="15">
        <f>IF(C20="","",C20+IFERROR(VLOOKUP(B20,'Clients'!$A$5:$I$104,9,FALSE),30))</f>
      </c>
      <c r="F20" s="10"/>
      <c r="G20" s="12"/>
      <c r="H20" s="14">
        <f>IF(D20="","",D20-N(F20))</f>
      </c>
      <c r="I20" s="16">
        <f>IF(OR(C20="",N(H20)&lt;=0),"",TODAY()-C20)</f>
      </c>
      <c r="J20" s="17">
        <f>IF(D20="","",IF(N(H20)&lt;=0,"Paid",IF(C20="","",IF(I20&lt;=30,"Current",IF(I20&lt;=60,"30 days",IF(I20&lt;=90,"60 days","90+ days"))))))</f>
      </c>
    </row>
    <row r="21" spans="1:10" x14ac:dyDescent="0.25">
      <c r="A21" s="6"/>
      <c r="B21" s="6"/>
      <c r="C21" s="12"/>
      <c r="D21" s="10"/>
      <c r="E21" s="15">
        <f>IF(C21="","",C21+IFERROR(VLOOKUP(B21,'Clients'!$A$5:$I$104,9,FALSE),30))</f>
      </c>
      <c r="F21" s="10"/>
      <c r="G21" s="12"/>
      <c r="H21" s="14">
        <f>IF(D21="","",D21-N(F21))</f>
      </c>
      <c r="I21" s="16">
        <f>IF(OR(C21="",N(H21)&lt;=0),"",TODAY()-C21)</f>
      </c>
      <c r="J21" s="17">
        <f>IF(D21="","",IF(N(H21)&lt;=0,"Paid",IF(C21="","",IF(I21&lt;=30,"Current",IF(I21&lt;=60,"30 days",IF(I21&lt;=90,"60 days","90+ days"))))))</f>
      </c>
    </row>
    <row r="22" spans="1:10" x14ac:dyDescent="0.25">
      <c r="A22" s="6"/>
      <c r="B22" s="6"/>
      <c r="C22" s="12"/>
      <c r="D22" s="10"/>
      <c r="E22" s="15">
        <f>IF(C22="","",C22+IFERROR(VLOOKUP(B22,'Clients'!$A$5:$I$104,9,FALSE),30))</f>
      </c>
      <c r="F22" s="10"/>
      <c r="G22" s="12"/>
      <c r="H22" s="14">
        <f>IF(D22="","",D22-N(F22))</f>
      </c>
      <c r="I22" s="16">
        <f>IF(OR(C22="",N(H22)&lt;=0),"",TODAY()-C22)</f>
      </c>
      <c r="J22" s="17">
        <f>IF(D22="","",IF(N(H22)&lt;=0,"Paid",IF(C22="","",IF(I22&lt;=30,"Current",IF(I22&lt;=60,"30 days",IF(I22&lt;=90,"60 days","90+ days"))))))</f>
      </c>
    </row>
    <row r="23" spans="1:10" x14ac:dyDescent="0.25">
      <c r="A23" s="6"/>
      <c r="B23" s="6"/>
      <c r="C23" s="12"/>
      <c r="D23" s="10"/>
      <c r="E23" s="15">
        <f>IF(C23="","",C23+IFERROR(VLOOKUP(B23,'Clients'!$A$5:$I$104,9,FALSE),30))</f>
      </c>
      <c r="F23" s="10"/>
      <c r="G23" s="12"/>
      <c r="H23" s="14">
        <f>IF(D23="","",D23-N(F23))</f>
      </c>
      <c r="I23" s="16">
        <f>IF(OR(C23="",N(H23)&lt;=0),"",TODAY()-C23)</f>
      </c>
      <c r="J23" s="17">
        <f>IF(D23="","",IF(N(H23)&lt;=0,"Paid",IF(C23="","",IF(I23&lt;=30,"Current",IF(I23&lt;=60,"30 days",IF(I23&lt;=90,"60 days","90+ days"))))))</f>
      </c>
    </row>
    <row r="24" spans="1:10" x14ac:dyDescent="0.25">
      <c r="A24" s="6"/>
      <c r="B24" s="6"/>
      <c r="C24" s="12"/>
      <c r="D24" s="10"/>
      <c r="E24" s="15">
        <f>IF(C24="","",C24+IFERROR(VLOOKUP(B24,'Clients'!$A$5:$I$104,9,FALSE),30))</f>
      </c>
      <c r="F24" s="10"/>
      <c r="G24" s="12"/>
      <c r="H24" s="14">
        <f>IF(D24="","",D24-N(F24))</f>
      </c>
      <c r="I24" s="16">
        <f>IF(OR(C24="",N(H24)&lt;=0),"",TODAY()-C24)</f>
      </c>
      <c r="J24" s="17">
        <f>IF(D24="","",IF(N(H24)&lt;=0,"Paid",IF(C24="","",IF(I24&lt;=30,"Current",IF(I24&lt;=60,"30 days",IF(I24&lt;=90,"60 days","90+ days"))))))</f>
      </c>
    </row>
    <row r="25" spans="1:10" x14ac:dyDescent="0.25">
      <c r="A25" s="6"/>
      <c r="B25" s="6"/>
      <c r="C25" s="12"/>
      <c r="D25" s="10"/>
      <c r="E25" s="15">
        <f>IF(C25="","",C25+IFERROR(VLOOKUP(B25,'Clients'!$A$5:$I$104,9,FALSE),30))</f>
      </c>
      <c r="F25" s="10"/>
      <c r="G25" s="12"/>
      <c r="H25" s="14">
        <f>IF(D25="","",D25-N(F25))</f>
      </c>
      <c r="I25" s="16">
        <f>IF(OR(C25="",N(H25)&lt;=0),"",TODAY()-C25)</f>
      </c>
      <c r="J25" s="17">
        <f>IF(D25="","",IF(N(H25)&lt;=0,"Paid",IF(C25="","",IF(I25&lt;=30,"Current",IF(I25&lt;=60,"30 days",IF(I25&lt;=90,"60 days","90+ days"))))))</f>
      </c>
    </row>
    <row r="26" spans="1:10" x14ac:dyDescent="0.25">
      <c r="A26" s="6"/>
      <c r="B26" s="6"/>
      <c r="C26" s="12"/>
      <c r="D26" s="10"/>
      <c r="E26" s="15">
        <f>IF(C26="","",C26+IFERROR(VLOOKUP(B26,'Clients'!$A$5:$I$104,9,FALSE),30))</f>
      </c>
      <c r="F26" s="10"/>
      <c r="G26" s="12"/>
      <c r="H26" s="14">
        <f>IF(D26="","",D26-N(F26))</f>
      </c>
      <c r="I26" s="16">
        <f>IF(OR(C26="",N(H26)&lt;=0),"",TODAY()-C26)</f>
      </c>
      <c r="J26" s="17">
        <f>IF(D26="","",IF(N(H26)&lt;=0,"Paid",IF(C26="","",IF(I26&lt;=30,"Current",IF(I26&lt;=60,"30 days",IF(I26&lt;=90,"60 days","90+ days"))))))</f>
      </c>
    </row>
    <row r="27" spans="1:10" x14ac:dyDescent="0.25">
      <c r="A27" s="6"/>
      <c r="B27" s="6"/>
      <c r="C27" s="12"/>
      <c r="D27" s="10"/>
      <c r="E27" s="15">
        <f>IF(C27="","",C27+IFERROR(VLOOKUP(B27,'Clients'!$A$5:$I$104,9,FALSE),30))</f>
      </c>
      <c r="F27" s="10"/>
      <c r="G27" s="12"/>
      <c r="H27" s="14">
        <f>IF(D27="","",D27-N(F27))</f>
      </c>
      <c r="I27" s="16">
        <f>IF(OR(C27="",N(H27)&lt;=0),"",TODAY()-C27)</f>
      </c>
      <c r="J27" s="17">
        <f>IF(D27="","",IF(N(H27)&lt;=0,"Paid",IF(C27="","",IF(I27&lt;=30,"Current",IF(I27&lt;=60,"30 days",IF(I27&lt;=90,"60 days","90+ days"))))))</f>
      </c>
    </row>
    <row r="28" spans="1:10" x14ac:dyDescent="0.25">
      <c r="A28" s="6"/>
      <c r="B28" s="6"/>
      <c r="C28" s="12"/>
      <c r="D28" s="10"/>
      <c r="E28" s="15">
        <f>IF(C28="","",C28+IFERROR(VLOOKUP(B28,'Clients'!$A$5:$I$104,9,FALSE),30))</f>
      </c>
      <c r="F28" s="10"/>
      <c r="G28" s="12"/>
      <c r="H28" s="14">
        <f>IF(D28="","",D28-N(F28))</f>
      </c>
      <c r="I28" s="16">
        <f>IF(OR(C28="",N(H28)&lt;=0),"",TODAY()-C28)</f>
      </c>
      <c r="J28" s="17">
        <f>IF(D28="","",IF(N(H28)&lt;=0,"Paid",IF(C28="","",IF(I28&lt;=30,"Current",IF(I28&lt;=60,"30 days",IF(I28&lt;=90,"60 days","90+ days"))))))</f>
      </c>
    </row>
    <row r="29" spans="1:10" x14ac:dyDescent="0.25">
      <c r="A29" s="6"/>
      <c r="B29" s="6"/>
      <c r="C29" s="12"/>
      <c r="D29" s="10"/>
      <c r="E29" s="15">
        <f>IF(C29="","",C29+IFERROR(VLOOKUP(B29,'Clients'!$A$5:$I$104,9,FALSE),30))</f>
      </c>
      <c r="F29" s="10"/>
      <c r="G29" s="12"/>
      <c r="H29" s="14">
        <f>IF(D29="","",D29-N(F29))</f>
      </c>
      <c r="I29" s="16">
        <f>IF(OR(C29="",N(H29)&lt;=0),"",TODAY()-C29)</f>
      </c>
      <c r="J29" s="17">
        <f>IF(D29="","",IF(N(H29)&lt;=0,"Paid",IF(C29="","",IF(I29&lt;=30,"Current",IF(I29&lt;=60,"30 days",IF(I29&lt;=90,"60 days","90+ days"))))))</f>
      </c>
    </row>
    <row r="30" spans="1:10" x14ac:dyDescent="0.25">
      <c r="A30" s="6"/>
      <c r="B30" s="6"/>
      <c r="C30" s="12"/>
      <c r="D30" s="10"/>
      <c r="E30" s="15">
        <f>IF(C30="","",C30+IFERROR(VLOOKUP(B30,'Clients'!$A$5:$I$104,9,FALSE),30))</f>
      </c>
      <c r="F30" s="10"/>
      <c r="G30" s="12"/>
      <c r="H30" s="14">
        <f>IF(D30="","",D30-N(F30))</f>
      </c>
      <c r="I30" s="16">
        <f>IF(OR(C30="",N(H30)&lt;=0),"",TODAY()-C30)</f>
      </c>
      <c r="J30" s="17">
        <f>IF(D30="","",IF(N(H30)&lt;=0,"Paid",IF(C30="","",IF(I30&lt;=30,"Current",IF(I30&lt;=60,"30 days",IF(I30&lt;=90,"60 days","90+ days"))))))</f>
      </c>
    </row>
    <row r="31" spans="1:10" x14ac:dyDescent="0.25">
      <c r="A31" s="6"/>
      <c r="B31" s="6"/>
      <c r="C31" s="12"/>
      <c r="D31" s="10"/>
      <c r="E31" s="15">
        <f>IF(C31="","",C31+IFERROR(VLOOKUP(B31,'Clients'!$A$5:$I$104,9,FALSE),30))</f>
      </c>
      <c r="F31" s="10"/>
      <c r="G31" s="12"/>
      <c r="H31" s="14">
        <f>IF(D31="","",D31-N(F31))</f>
      </c>
      <c r="I31" s="16">
        <f>IF(OR(C31="",N(H31)&lt;=0),"",TODAY()-C31)</f>
      </c>
      <c r="J31" s="17">
        <f>IF(D31="","",IF(N(H31)&lt;=0,"Paid",IF(C31="","",IF(I31&lt;=30,"Current",IF(I31&lt;=60,"30 days",IF(I31&lt;=90,"60 days","90+ days"))))))</f>
      </c>
    </row>
    <row r="32" spans="1:10" x14ac:dyDescent="0.25">
      <c r="A32" s="6"/>
      <c r="B32" s="6"/>
      <c r="C32" s="12"/>
      <c r="D32" s="10"/>
      <c r="E32" s="15">
        <f>IF(C32="","",C32+IFERROR(VLOOKUP(B32,'Clients'!$A$5:$I$104,9,FALSE),30))</f>
      </c>
      <c r="F32" s="10"/>
      <c r="G32" s="12"/>
      <c r="H32" s="14">
        <f>IF(D32="","",D32-N(F32))</f>
      </c>
      <c r="I32" s="16">
        <f>IF(OR(C32="",N(H32)&lt;=0),"",TODAY()-C32)</f>
      </c>
      <c r="J32" s="17">
        <f>IF(D32="","",IF(N(H32)&lt;=0,"Paid",IF(C32="","",IF(I32&lt;=30,"Current",IF(I32&lt;=60,"30 days",IF(I32&lt;=90,"60 days","90+ days"))))))</f>
      </c>
    </row>
    <row r="33" spans="1:10" x14ac:dyDescent="0.25">
      <c r="A33" s="6"/>
      <c r="B33" s="6"/>
      <c r="C33" s="12"/>
      <c r="D33" s="10"/>
      <c r="E33" s="15">
        <f>IF(C33="","",C33+IFERROR(VLOOKUP(B33,'Clients'!$A$5:$I$104,9,FALSE),30))</f>
      </c>
      <c r="F33" s="10"/>
      <c r="G33" s="12"/>
      <c r="H33" s="14">
        <f>IF(D33="","",D33-N(F33))</f>
      </c>
      <c r="I33" s="16">
        <f>IF(OR(C33="",N(H33)&lt;=0),"",TODAY()-C33)</f>
      </c>
      <c r="J33" s="17">
        <f>IF(D33="","",IF(N(H33)&lt;=0,"Paid",IF(C33="","",IF(I33&lt;=30,"Current",IF(I33&lt;=60,"30 days",IF(I33&lt;=90,"60 days","90+ days"))))))</f>
      </c>
    </row>
    <row r="34" spans="1:10" x14ac:dyDescent="0.25">
      <c r="A34" s="6"/>
      <c r="B34" s="6"/>
      <c r="C34" s="12"/>
      <c r="D34" s="10"/>
      <c r="E34" s="15">
        <f>IF(C34="","",C34+IFERROR(VLOOKUP(B34,'Clients'!$A$5:$I$104,9,FALSE),30))</f>
      </c>
      <c r="F34" s="10"/>
      <c r="G34" s="12"/>
      <c r="H34" s="14">
        <f>IF(D34="","",D34-N(F34))</f>
      </c>
      <c r="I34" s="16">
        <f>IF(OR(C34="",N(H34)&lt;=0),"",TODAY()-C34)</f>
      </c>
      <c r="J34" s="17">
        <f>IF(D34="","",IF(N(H34)&lt;=0,"Paid",IF(C34="","",IF(I34&lt;=30,"Current",IF(I34&lt;=60,"30 days",IF(I34&lt;=90,"60 days","90+ days"))))))</f>
      </c>
    </row>
    <row r="35" spans="1:10" x14ac:dyDescent="0.25">
      <c r="A35" s="6"/>
      <c r="B35" s="6"/>
      <c r="C35" s="12"/>
      <c r="D35" s="10"/>
      <c r="E35" s="15">
        <f>IF(C35="","",C35+IFERROR(VLOOKUP(B35,'Clients'!$A$5:$I$104,9,FALSE),30))</f>
      </c>
      <c r="F35" s="10"/>
      <c r="G35" s="12"/>
      <c r="H35" s="14">
        <f>IF(D35="","",D35-N(F35))</f>
      </c>
      <c r="I35" s="16">
        <f>IF(OR(C35="",N(H35)&lt;=0),"",TODAY()-C35)</f>
      </c>
      <c r="J35" s="17">
        <f>IF(D35="","",IF(N(H35)&lt;=0,"Paid",IF(C35="","",IF(I35&lt;=30,"Current",IF(I35&lt;=60,"30 days",IF(I35&lt;=90,"60 days","90+ days"))))))</f>
      </c>
    </row>
    <row r="36" spans="1:10" x14ac:dyDescent="0.25">
      <c r="A36" s="6"/>
      <c r="B36" s="6"/>
      <c r="C36" s="12"/>
      <c r="D36" s="10"/>
      <c r="E36" s="15">
        <f>IF(C36="","",C36+IFERROR(VLOOKUP(B36,'Clients'!$A$5:$I$104,9,FALSE),30))</f>
      </c>
      <c r="F36" s="10"/>
      <c r="G36" s="12"/>
      <c r="H36" s="14">
        <f>IF(D36="","",D36-N(F36))</f>
      </c>
      <c r="I36" s="16">
        <f>IF(OR(C36="",N(H36)&lt;=0),"",TODAY()-C36)</f>
      </c>
      <c r="J36" s="17">
        <f>IF(D36="","",IF(N(H36)&lt;=0,"Paid",IF(C36="","",IF(I36&lt;=30,"Current",IF(I36&lt;=60,"30 days",IF(I36&lt;=90,"60 days","90+ days"))))))</f>
      </c>
    </row>
    <row r="37" spans="1:10" x14ac:dyDescent="0.25">
      <c r="A37" s="6"/>
      <c r="B37" s="6"/>
      <c r="C37" s="12"/>
      <c r="D37" s="10"/>
      <c r="E37" s="15">
        <f>IF(C37="","",C37+IFERROR(VLOOKUP(B37,'Clients'!$A$5:$I$104,9,FALSE),30))</f>
      </c>
      <c r="F37" s="10"/>
      <c r="G37" s="12"/>
      <c r="H37" s="14">
        <f>IF(D37="","",D37-N(F37))</f>
      </c>
      <c r="I37" s="16">
        <f>IF(OR(C37="",N(H37)&lt;=0),"",TODAY()-C37)</f>
      </c>
      <c r="J37" s="17">
        <f>IF(D37="","",IF(N(H37)&lt;=0,"Paid",IF(C37="","",IF(I37&lt;=30,"Current",IF(I37&lt;=60,"30 days",IF(I37&lt;=90,"60 days","90+ days"))))))</f>
      </c>
    </row>
    <row r="38" spans="1:10" x14ac:dyDescent="0.25">
      <c r="A38" s="6"/>
      <c r="B38" s="6"/>
      <c r="C38" s="12"/>
      <c r="D38" s="10"/>
      <c r="E38" s="15">
        <f>IF(C38="","",C38+IFERROR(VLOOKUP(B38,'Clients'!$A$5:$I$104,9,FALSE),30))</f>
      </c>
      <c r="F38" s="10"/>
      <c r="G38" s="12"/>
      <c r="H38" s="14">
        <f>IF(D38="","",D38-N(F38))</f>
      </c>
      <c r="I38" s="16">
        <f>IF(OR(C38="",N(H38)&lt;=0),"",TODAY()-C38)</f>
      </c>
      <c r="J38" s="17">
        <f>IF(D38="","",IF(N(H38)&lt;=0,"Paid",IF(C38="","",IF(I38&lt;=30,"Current",IF(I38&lt;=60,"30 days",IF(I38&lt;=90,"60 days","90+ days"))))))</f>
      </c>
    </row>
    <row r="39" spans="1:10" x14ac:dyDescent="0.25">
      <c r="A39" s="6"/>
      <c r="B39" s="6"/>
      <c r="C39" s="12"/>
      <c r="D39" s="10"/>
      <c r="E39" s="15">
        <f>IF(C39="","",C39+IFERROR(VLOOKUP(B39,'Clients'!$A$5:$I$104,9,FALSE),30))</f>
      </c>
      <c r="F39" s="10"/>
      <c r="G39" s="12"/>
      <c r="H39" s="14">
        <f>IF(D39="","",D39-N(F39))</f>
      </c>
      <c r="I39" s="16">
        <f>IF(OR(C39="",N(H39)&lt;=0),"",TODAY()-C39)</f>
      </c>
      <c r="J39" s="17">
        <f>IF(D39="","",IF(N(H39)&lt;=0,"Paid",IF(C39="","",IF(I39&lt;=30,"Current",IF(I39&lt;=60,"30 days",IF(I39&lt;=90,"60 days","90+ days"))))))</f>
      </c>
    </row>
    <row r="40" spans="1:10" x14ac:dyDescent="0.25">
      <c r="A40" s="6"/>
      <c r="B40" s="6"/>
      <c r="C40" s="12"/>
      <c r="D40" s="10"/>
      <c r="E40" s="15">
        <f>IF(C40="","",C40+IFERROR(VLOOKUP(B40,'Clients'!$A$5:$I$104,9,FALSE),30))</f>
      </c>
      <c r="F40" s="10"/>
      <c r="G40" s="12"/>
      <c r="H40" s="14">
        <f>IF(D40="","",D40-N(F40))</f>
      </c>
      <c r="I40" s="16">
        <f>IF(OR(C40="",N(H40)&lt;=0),"",TODAY()-C40)</f>
      </c>
      <c r="J40" s="17">
        <f>IF(D40="","",IF(N(H40)&lt;=0,"Paid",IF(C40="","",IF(I40&lt;=30,"Current",IF(I40&lt;=60,"30 days",IF(I40&lt;=90,"60 days","90+ days"))))))</f>
      </c>
    </row>
    <row r="41" spans="1:10" x14ac:dyDescent="0.25">
      <c r="A41" s="6"/>
      <c r="B41" s="6"/>
      <c r="C41" s="12"/>
      <c r="D41" s="10"/>
      <c r="E41" s="15">
        <f>IF(C41="","",C41+IFERROR(VLOOKUP(B41,'Clients'!$A$5:$I$104,9,FALSE),30))</f>
      </c>
      <c r="F41" s="10"/>
      <c r="G41" s="12"/>
      <c r="H41" s="14">
        <f>IF(D41="","",D41-N(F41))</f>
      </c>
      <c r="I41" s="16">
        <f>IF(OR(C41="",N(H41)&lt;=0),"",TODAY()-C41)</f>
      </c>
      <c r="J41" s="17">
        <f>IF(D41="","",IF(N(H41)&lt;=0,"Paid",IF(C41="","",IF(I41&lt;=30,"Current",IF(I41&lt;=60,"30 days",IF(I41&lt;=90,"60 days","90+ days"))))))</f>
      </c>
    </row>
    <row r="42" spans="1:10" x14ac:dyDescent="0.25">
      <c r="A42" s="6"/>
      <c r="B42" s="6"/>
      <c r="C42" s="12"/>
      <c r="D42" s="10"/>
      <c r="E42" s="15">
        <f>IF(C42="","",C42+IFERROR(VLOOKUP(B42,'Clients'!$A$5:$I$104,9,FALSE),30))</f>
      </c>
      <c r="F42" s="10"/>
      <c r="G42" s="12"/>
      <c r="H42" s="14">
        <f>IF(D42="","",D42-N(F42))</f>
      </c>
      <c r="I42" s="16">
        <f>IF(OR(C42="",N(H42)&lt;=0),"",TODAY()-C42)</f>
      </c>
      <c r="J42" s="17">
        <f>IF(D42="","",IF(N(H42)&lt;=0,"Paid",IF(C42="","",IF(I42&lt;=30,"Current",IF(I42&lt;=60,"30 days",IF(I42&lt;=90,"60 days","90+ days"))))))</f>
      </c>
    </row>
    <row r="43" spans="1:10" x14ac:dyDescent="0.25">
      <c r="A43" s="6"/>
      <c r="B43" s="6"/>
      <c r="C43" s="12"/>
      <c r="D43" s="10"/>
      <c r="E43" s="15">
        <f>IF(C43="","",C43+IFERROR(VLOOKUP(B43,'Clients'!$A$5:$I$104,9,FALSE),30))</f>
      </c>
      <c r="F43" s="10"/>
      <c r="G43" s="12"/>
      <c r="H43" s="14">
        <f>IF(D43="","",D43-N(F43))</f>
      </c>
      <c r="I43" s="16">
        <f>IF(OR(C43="",N(H43)&lt;=0),"",TODAY()-C43)</f>
      </c>
      <c r="J43" s="17">
        <f>IF(D43="","",IF(N(H43)&lt;=0,"Paid",IF(C43="","",IF(I43&lt;=30,"Current",IF(I43&lt;=60,"30 days",IF(I43&lt;=90,"60 days","90+ days"))))))</f>
      </c>
    </row>
    <row r="44" spans="1:10" x14ac:dyDescent="0.25">
      <c r="A44" s="6"/>
      <c r="B44" s="6"/>
      <c r="C44" s="12"/>
      <c r="D44" s="10"/>
      <c r="E44" s="15">
        <f>IF(C44="","",C44+IFERROR(VLOOKUP(B44,'Clients'!$A$5:$I$104,9,FALSE),30))</f>
      </c>
      <c r="F44" s="10"/>
      <c r="G44" s="12"/>
      <c r="H44" s="14">
        <f>IF(D44="","",D44-N(F44))</f>
      </c>
      <c r="I44" s="16">
        <f>IF(OR(C44="",N(H44)&lt;=0),"",TODAY()-C44)</f>
      </c>
      <c r="J44" s="17">
        <f>IF(D44="","",IF(N(H44)&lt;=0,"Paid",IF(C44="","",IF(I44&lt;=30,"Current",IF(I44&lt;=60,"30 days",IF(I44&lt;=90,"60 days","90+ days"))))))</f>
      </c>
    </row>
    <row r="45" spans="1:10" x14ac:dyDescent="0.25">
      <c r="A45" s="6"/>
      <c r="B45" s="6"/>
      <c r="C45" s="12"/>
      <c r="D45" s="10"/>
      <c r="E45" s="15">
        <f>IF(C45="","",C45+IFERROR(VLOOKUP(B45,'Clients'!$A$5:$I$104,9,FALSE),30))</f>
      </c>
      <c r="F45" s="10"/>
      <c r="G45" s="12"/>
      <c r="H45" s="14">
        <f>IF(D45="","",D45-N(F45))</f>
      </c>
      <c r="I45" s="16">
        <f>IF(OR(C45="",N(H45)&lt;=0),"",TODAY()-C45)</f>
      </c>
      <c r="J45" s="17">
        <f>IF(D45="","",IF(N(H45)&lt;=0,"Paid",IF(C45="","",IF(I45&lt;=30,"Current",IF(I45&lt;=60,"30 days",IF(I45&lt;=90,"60 days","90+ days"))))))</f>
      </c>
    </row>
    <row r="46" spans="1:10" x14ac:dyDescent="0.25">
      <c r="A46" s="6"/>
      <c r="B46" s="6"/>
      <c r="C46" s="12"/>
      <c r="D46" s="10"/>
      <c r="E46" s="15">
        <f>IF(C46="","",C46+IFERROR(VLOOKUP(B46,'Clients'!$A$5:$I$104,9,FALSE),30))</f>
      </c>
      <c r="F46" s="10"/>
      <c r="G46" s="12"/>
      <c r="H46" s="14">
        <f>IF(D46="","",D46-N(F46))</f>
      </c>
      <c r="I46" s="16">
        <f>IF(OR(C46="",N(H46)&lt;=0),"",TODAY()-C46)</f>
      </c>
      <c r="J46" s="17">
        <f>IF(D46="","",IF(N(H46)&lt;=0,"Paid",IF(C46="","",IF(I46&lt;=30,"Current",IF(I46&lt;=60,"30 days",IF(I46&lt;=90,"60 days","90+ days"))))))</f>
      </c>
    </row>
    <row r="47" spans="1:10" x14ac:dyDescent="0.25">
      <c r="A47" s="6"/>
      <c r="B47" s="6"/>
      <c r="C47" s="12"/>
      <c r="D47" s="10"/>
      <c r="E47" s="15">
        <f>IF(C47="","",C47+IFERROR(VLOOKUP(B47,'Clients'!$A$5:$I$104,9,FALSE),30))</f>
      </c>
      <c r="F47" s="10"/>
      <c r="G47" s="12"/>
      <c r="H47" s="14">
        <f>IF(D47="","",D47-N(F47))</f>
      </c>
      <c r="I47" s="16">
        <f>IF(OR(C47="",N(H47)&lt;=0),"",TODAY()-C47)</f>
      </c>
      <c r="J47" s="17">
        <f>IF(D47="","",IF(N(H47)&lt;=0,"Paid",IF(C47="","",IF(I47&lt;=30,"Current",IF(I47&lt;=60,"30 days",IF(I47&lt;=90,"60 days","90+ days"))))))</f>
      </c>
    </row>
    <row r="48" spans="1:10" x14ac:dyDescent="0.25">
      <c r="A48" s="6"/>
      <c r="B48" s="6"/>
      <c r="C48" s="12"/>
      <c r="D48" s="10"/>
      <c r="E48" s="15">
        <f>IF(C48="","",C48+IFERROR(VLOOKUP(B48,'Clients'!$A$5:$I$104,9,FALSE),30))</f>
      </c>
      <c r="F48" s="10"/>
      <c r="G48" s="12"/>
      <c r="H48" s="14">
        <f>IF(D48="","",D48-N(F48))</f>
      </c>
      <c r="I48" s="16">
        <f>IF(OR(C48="",N(H48)&lt;=0),"",TODAY()-C48)</f>
      </c>
      <c r="J48" s="17">
        <f>IF(D48="","",IF(N(H48)&lt;=0,"Paid",IF(C48="","",IF(I48&lt;=30,"Current",IF(I48&lt;=60,"30 days",IF(I48&lt;=90,"60 days","90+ days"))))))</f>
      </c>
    </row>
    <row r="49" spans="1:10" x14ac:dyDescent="0.25">
      <c r="A49" s="6"/>
      <c r="B49" s="6"/>
      <c r="C49" s="12"/>
      <c r="D49" s="10"/>
      <c r="E49" s="15">
        <f>IF(C49="","",C49+IFERROR(VLOOKUP(B49,'Clients'!$A$5:$I$104,9,FALSE),30))</f>
      </c>
      <c r="F49" s="10"/>
      <c r="G49" s="12"/>
      <c r="H49" s="14">
        <f>IF(D49="","",D49-N(F49))</f>
      </c>
      <c r="I49" s="16">
        <f>IF(OR(C49="",N(H49)&lt;=0),"",TODAY()-C49)</f>
      </c>
      <c r="J49" s="17">
        <f>IF(D49="","",IF(N(H49)&lt;=0,"Paid",IF(C49="","",IF(I49&lt;=30,"Current",IF(I49&lt;=60,"30 days",IF(I49&lt;=90,"60 days","90+ days"))))))</f>
      </c>
    </row>
    <row r="50" spans="1:10" x14ac:dyDescent="0.25">
      <c r="A50" s="6"/>
      <c r="B50" s="6"/>
      <c r="C50" s="12"/>
      <c r="D50" s="10"/>
      <c r="E50" s="15">
        <f>IF(C50="","",C50+IFERROR(VLOOKUP(B50,'Clients'!$A$5:$I$104,9,FALSE),30))</f>
      </c>
      <c r="F50" s="10"/>
      <c r="G50" s="12"/>
      <c r="H50" s="14">
        <f>IF(D50="","",D50-N(F50))</f>
      </c>
      <c r="I50" s="16">
        <f>IF(OR(C50="",N(H50)&lt;=0),"",TODAY()-C50)</f>
      </c>
      <c r="J50" s="17">
        <f>IF(D50="","",IF(N(H50)&lt;=0,"Paid",IF(C50="","",IF(I50&lt;=30,"Current",IF(I50&lt;=60,"30 days",IF(I50&lt;=90,"60 days","90+ days"))))))</f>
      </c>
    </row>
    <row r="51" spans="1:10" x14ac:dyDescent="0.25">
      <c r="A51" s="6"/>
      <c r="B51" s="6"/>
      <c r="C51" s="12"/>
      <c r="D51" s="10"/>
      <c r="E51" s="15">
        <f>IF(C51="","",C51+IFERROR(VLOOKUP(B51,'Clients'!$A$5:$I$104,9,FALSE),30))</f>
      </c>
      <c r="F51" s="10"/>
      <c r="G51" s="12"/>
      <c r="H51" s="14">
        <f>IF(D51="","",D51-N(F51))</f>
      </c>
      <c r="I51" s="16">
        <f>IF(OR(C51="",N(H51)&lt;=0),"",TODAY()-C51)</f>
      </c>
      <c r="J51" s="17">
        <f>IF(D51="","",IF(N(H51)&lt;=0,"Paid",IF(C51="","",IF(I51&lt;=30,"Current",IF(I51&lt;=60,"30 days",IF(I51&lt;=90,"60 days","90+ days"))))))</f>
      </c>
    </row>
    <row r="52" spans="1:10" x14ac:dyDescent="0.25">
      <c r="A52" s="6"/>
      <c r="B52" s="6"/>
      <c r="C52" s="12"/>
      <c r="D52" s="10"/>
      <c r="E52" s="15">
        <f>IF(C52="","",C52+IFERROR(VLOOKUP(B52,'Clients'!$A$5:$I$104,9,FALSE),30))</f>
      </c>
      <c r="F52" s="10"/>
      <c r="G52" s="12"/>
      <c r="H52" s="14">
        <f>IF(D52="","",D52-N(F52))</f>
      </c>
      <c r="I52" s="16">
        <f>IF(OR(C52="",N(H52)&lt;=0),"",TODAY()-C52)</f>
      </c>
      <c r="J52" s="17">
        <f>IF(D52="","",IF(N(H52)&lt;=0,"Paid",IF(C52="","",IF(I52&lt;=30,"Current",IF(I52&lt;=60,"30 days",IF(I52&lt;=90,"60 days","90+ days"))))))</f>
      </c>
    </row>
    <row r="53" spans="1:10" x14ac:dyDescent="0.25">
      <c r="A53" s="6"/>
      <c r="B53" s="6"/>
      <c r="C53" s="12"/>
      <c r="D53" s="10"/>
      <c r="E53" s="15">
        <f>IF(C53="","",C53+IFERROR(VLOOKUP(B53,'Clients'!$A$5:$I$104,9,FALSE),30))</f>
      </c>
      <c r="F53" s="10"/>
      <c r="G53" s="12"/>
      <c r="H53" s="14">
        <f>IF(D53="","",D53-N(F53))</f>
      </c>
      <c r="I53" s="16">
        <f>IF(OR(C53="",N(H53)&lt;=0),"",TODAY()-C53)</f>
      </c>
      <c r="J53" s="17">
        <f>IF(D53="","",IF(N(H53)&lt;=0,"Paid",IF(C53="","",IF(I53&lt;=30,"Current",IF(I53&lt;=60,"30 days",IF(I53&lt;=90,"60 days","90+ days"))))))</f>
      </c>
    </row>
    <row r="54" spans="1:10" x14ac:dyDescent="0.25">
      <c r="A54" s="6"/>
      <c r="B54" s="6"/>
      <c r="C54" s="12"/>
      <c r="D54" s="10"/>
      <c r="E54" s="15">
        <f>IF(C54="","",C54+IFERROR(VLOOKUP(B54,'Clients'!$A$5:$I$104,9,FALSE),30))</f>
      </c>
      <c r="F54" s="10"/>
      <c r="G54" s="12"/>
      <c r="H54" s="14">
        <f>IF(D54="","",D54-N(F54))</f>
      </c>
      <c r="I54" s="16">
        <f>IF(OR(C54="",N(H54)&lt;=0),"",TODAY()-C54)</f>
      </c>
      <c r="J54" s="17">
        <f>IF(D54="","",IF(N(H54)&lt;=0,"Paid",IF(C54="","",IF(I54&lt;=30,"Current",IF(I54&lt;=60,"30 days",IF(I54&lt;=90,"60 days","90+ days"))))))</f>
      </c>
    </row>
    <row r="55" spans="1:10" x14ac:dyDescent="0.25">
      <c r="A55" s="6"/>
      <c r="B55" s="6"/>
      <c r="C55" s="12"/>
      <c r="D55" s="10"/>
      <c r="E55" s="15">
        <f>IF(C55="","",C55+IFERROR(VLOOKUP(B55,'Clients'!$A$5:$I$104,9,FALSE),30))</f>
      </c>
      <c r="F55" s="10"/>
      <c r="G55" s="12"/>
      <c r="H55" s="14">
        <f>IF(D55="","",D55-N(F55))</f>
      </c>
      <c r="I55" s="16">
        <f>IF(OR(C55="",N(H55)&lt;=0),"",TODAY()-C55)</f>
      </c>
      <c r="J55" s="17">
        <f>IF(D55="","",IF(N(H55)&lt;=0,"Paid",IF(C55="","",IF(I55&lt;=30,"Current",IF(I55&lt;=60,"30 days",IF(I55&lt;=90,"60 days","90+ days"))))))</f>
      </c>
    </row>
    <row r="56" spans="1:10" x14ac:dyDescent="0.25">
      <c r="A56" s="6"/>
      <c r="B56" s="6"/>
      <c r="C56" s="12"/>
      <c r="D56" s="10"/>
      <c r="E56" s="15">
        <f>IF(C56="","",C56+IFERROR(VLOOKUP(B56,'Clients'!$A$5:$I$104,9,FALSE),30))</f>
      </c>
      <c r="F56" s="10"/>
      <c r="G56" s="12"/>
      <c r="H56" s="14">
        <f>IF(D56="","",D56-N(F56))</f>
      </c>
      <c r="I56" s="16">
        <f>IF(OR(C56="",N(H56)&lt;=0),"",TODAY()-C56)</f>
      </c>
      <c r="J56" s="17">
        <f>IF(D56="","",IF(N(H56)&lt;=0,"Paid",IF(C56="","",IF(I56&lt;=30,"Current",IF(I56&lt;=60,"30 days",IF(I56&lt;=90,"60 days","90+ days"))))))</f>
      </c>
    </row>
    <row r="57" spans="1:10" x14ac:dyDescent="0.25">
      <c r="A57" s="6"/>
      <c r="B57" s="6"/>
      <c r="C57" s="12"/>
      <c r="D57" s="10"/>
      <c r="E57" s="15">
        <f>IF(C57="","",C57+IFERROR(VLOOKUP(B57,'Clients'!$A$5:$I$104,9,FALSE),30))</f>
      </c>
      <c r="F57" s="10"/>
      <c r="G57" s="12"/>
      <c r="H57" s="14">
        <f>IF(D57="","",D57-N(F57))</f>
      </c>
      <c r="I57" s="16">
        <f>IF(OR(C57="",N(H57)&lt;=0),"",TODAY()-C57)</f>
      </c>
      <c r="J57" s="17">
        <f>IF(D57="","",IF(N(H57)&lt;=0,"Paid",IF(C57="","",IF(I57&lt;=30,"Current",IF(I57&lt;=60,"30 days",IF(I57&lt;=90,"60 days","90+ days"))))))</f>
      </c>
    </row>
    <row r="58" spans="1:10" x14ac:dyDescent="0.25">
      <c r="A58" s="6"/>
      <c r="B58" s="6"/>
      <c r="C58" s="12"/>
      <c r="D58" s="10"/>
      <c r="E58" s="15">
        <f>IF(C58="","",C58+IFERROR(VLOOKUP(B58,'Clients'!$A$5:$I$104,9,FALSE),30))</f>
      </c>
      <c r="F58" s="10"/>
      <c r="G58" s="12"/>
      <c r="H58" s="14">
        <f>IF(D58="","",D58-N(F58))</f>
      </c>
      <c r="I58" s="16">
        <f>IF(OR(C58="",N(H58)&lt;=0),"",TODAY()-C58)</f>
      </c>
      <c r="J58" s="17">
        <f>IF(D58="","",IF(N(H58)&lt;=0,"Paid",IF(C58="","",IF(I58&lt;=30,"Current",IF(I58&lt;=60,"30 days",IF(I58&lt;=90,"60 days","90+ days"))))))</f>
      </c>
    </row>
    <row r="59" spans="1:10" x14ac:dyDescent="0.25">
      <c r="A59" s="6"/>
      <c r="B59" s="6"/>
      <c r="C59" s="12"/>
      <c r="D59" s="10"/>
      <c r="E59" s="15">
        <f>IF(C59="","",C59+IFERROR(VLOOKUP(B59,'Clients'!$A$5:$I$104,9,FALSE),30))</f>
      </c>
      <c r="F59" s="10"/>
      <c r="G59" s="12"/>
      <c r="H59" s="14">
        <f>IF(D59="","",D59-N(F59))</f>
      </c>
      <c r="I59" s="16">
        <f>IF(OR(C59="",N(H59)&lt;=0),"",TODAY()-C59)</f>
      </c>
      <c r="J59" s="17">
        <f>IF(D59="","",IF(N(H59)&lt;=0,"Paid",IF(C59="","",IF(I59&lt;=30,"Current",IF(I59&lt;=60,"30 days",IF(I59&lt;=90,"60 days","90+ days"))))))</f>
      </c>
    </row>
    <row r="60" spans="1:10" x14ac:dyDescent="0.25">
      <c r="A60" s="6"/>
      <c r="B60" s="6"/>
      <c r="C60" s="12"/>
      <c r="D60" s="10"/>
      <c r="E60" s="15">
        <f>IF(C60="","",C60+IFERROR(VLOOKUP(B60,'Clients'!$A$5:$I$104,9,FALSE),30))</f>
      </c>
      <c r="F60" s="10"/>
      <c r="G60" s="12"/>
      <c r="H60" s="14">
        <f>IF(D60="","",D60-N(F60))</f>
      </c>
      <c r="I60" s="16">
        <f>IF(OR(C60="",N(H60)&lt;=0),"",TODAY()-C60)</f>
      </c>
      <c r="J60" s="17">
        <f>IF(D60="","",IF(N(H60)&lt;=0,"Paid",IF(C60="","",IF(I60&lt;=30,"Current",IF(I60&lt;=60,"30 days",IF(I60&lt;=90,"60 days","90+ days"))))))</f>
      </c>
    </row>
    <row r="61" spans="1:10" x14ac:dyDescent="0.25">
      <c r="A61" s="6"/>
      <c r="B61" s="6"/>
      <c r="C61" s="12"/>
      <c r="D61" s="10"/>
      <c r="E61" s="15">
        <f>IF(C61="","",C61+IFERROR(VLOOKUP(B61,'Clients'!$A$5:$I$104,9,FALSE),30))</f>
      </c>
      <c r="F61" s="10"/>
      <c r="G61" s="12"/>
      <c r="H61" s="14">
        <f>IF(D61="","",D61-N(F61))</f>
      </c>
      <c r="I61" s="16">
        <f>IF(OR(C61="",N(H61)&lt;=0),"",TODAY()-C61)</f>
      </c>
      <c r="J61" s="17">
        <f>IF(D61="","",IF(N(H61)&lt;=0,"Paid",IF(C61="","",IF(I61&lt;=30,"Current",IF(I61&lt;=60,"30 days",IF(I61&lt;=90,"60 days","90+ days"))))))</f>
      </c>
    </row>
    <row r="62" spans="1:10" x14ac:dyDescent="0.25">
      <c r="A62" s="6"/>
      <c r="B62" s="6"/>
      <c r="C62" s="12"/>
      <c r="D62" s="10"/>
      <c r="E62" s="15">
        <f>IF(C62="","",C62+IFERROR(VLOOKUP(B62,'Clients'!$A$5:$I$104,9,FALSE),30))</f>
      </c>
      <c r="F62" s="10"/>
      <c r="G62" s="12"/>
      <c r="H62" s="14">
        <f>IF(D62="","",D62-N(F62))</f>
      </c>
      <c r="I62" s="16">
        <f>IF(OR(C62="",N(H62)&lt;=0),"",TODAY()-C62)</f>
      </c>
      <c r="J62" s="17">
        <f>IF(D62="","",IF(N(H62)&lt;=0,"Paid",IF(C62="","",IF(I62&lt;=30,"Current",IF(I62&lt;=60,"30 days",IF(I62&lt;=90,"60 days","90+ days"))))))</f>
      </c>
    </row>
    <row r="63" spans="1:10" x14ac:dyDescent="0.25">
      <c r="A63" s="6"/>
      <c r="B63" s="6"/>
      <c r="C63" s="12"/>
      <c r="D63" s="10"/>
      <c r="E63" s="15">
        <f>IF(C63="","",C63+IFERROR(VLOOKUP(B63,'Clients'!$A$5:$I$104,9,FALSE),30))</f>
      </c>
      <c r="F63" s="10"/>
      <c r="G63" s="12"/>
      <c r="H63" s="14">
        <f>IF(D63="","",D63-N(F63))</f>
      </c>
      <c r="I63" s="16">
        <f>IF(OR(C63="",N(H63)&lt;=0),"",TODAY()-C63)</f>
      </c>
      <c r="J63" s="17">
        <f>IF(D63="","",IF(N(H63)&lt;=0,"Paid",IF(C63="","",IF(I63&lt;=30,"Current",IF(I63&lt;=60,"30 days",IF(I63&lt;=90,"60 days","90+ days"))))))</f>
      </c>
    </row>
    <row r="64" spans="1:10" x14ac:dyDescent="0.25">
      <c r="A64" s="6"/>
      <c r="B64" s="6"/>
      <c r="C64" s="12"/>
      <c r="D64" s="10"/>
      <c r="E64" s="15">
        <f>IF(C64="","",C64+IFERROR(VLOOKUP(B64,'Clients'!$A$5:$I$104,9,FALSE),30))</f>
      </c>
      <c r="F64" s="10"/>
      <c r="G64" s="12"/>
      <c r="H64" s="14">
        <f>IF(D64="","",D64-N(F64))</f>
      </c>
      <c r="I64" s="16">
        <f>IF(OR(C64="",N(H64)&lt;=0),"",TODAY()-C64)</f>
      </c>
      <c r="J64" s="17">
        <f>IF(D64="","",IF(N(H64)&lt;=0,"Paid",IF(C64="","",IF(I64&lt;=30,"Current",IF(I64&lt;=60,"30 days",IF(I64&lt;=90,"60 days","90+ days"))))))</f>
      </c>
    </row>
    <row r="65" spans="1:10" x14ac:dyDescent="0.25">
      <c r="A65" s="6"/>
      <c r="B65" s="6"/>
      <c r="C65" s="12"/>
      <c r="D65" s="10"/>
      <c r="E65" s="15">
        <f>IF(C65="","",C65+IFERROR(VLOOKUP(B65,'Clients'!$A$5:$I$104,9,FALSE),30))</f>
      </c>
      <c r="F65" s="10"/>
      <c r="G65" s="12"/>
      <c r="H65" s="14">
        <f>IF(D65="","",D65-N(F65))</f>
      </c>
      <c r="I65" s="16">
        <f>IF(OR(C65="",N(H65)&lt;=0),"",TODAY()-C65)</f>
      </c>
      <c r="J65" s="17">
        <f>IF(D65="","",IF(N(H65)&lt;=0,"Paid",IF(C65="","",IF(I65&lt;=30,"Current",IF(I65&lt;=60,"30 days",IF(I65&lt;=90,"60 days","90+ days"))))))</f>
      </c>
    </row>
    <row r="66" spans="1:10" x14ac:dyDescent="0.25">
      <c r="A66" s="6"/>
      <c r="B66" s="6"/>
      <c r="C66" s="12"/>
      <c r="D66" s="10"/>
      <c r="E66" s="15">
        <f>IF(C66="","",C66+IFERROR(VLOOKUP(B66,'Clients'!$A$5:$I$104,9,FALSE),30))</f>
      </c>
      <c r="F66" s="10"/>
      <c r="G66" s="12"/>
      <c r="H66" s="14">
        <f>IF(D66="","",D66-N(F66))</f>
      </c>
      <c r="I66" s="16">
        <f>IF(OR(C66="",N(H66)&lt;=0),"",TODAY()-C66)</f>
      </c>
      <c r="J66" s="17">
        <f>IF(D66="","",IF(N(H66)&lt;=0,"Paid",IF(C66="","",IF(I66&lt;=30,"Current",IF(I66&lt;=60,"30 days",IF(I66&lt;=90,"60 days","90+ days"))))))</f>
      </c>
    </row>
    <row r="67" spans="1:10" x14ac:dyDescent="0.25">
      <c r="A67" s="6"/>
      <c r="B67" s="6"/>
      <c r="C67" s="12"/>
      <c r="D67" s="10"/>
      <c r="E67" s="15">
        <f>IF(C67="","",C67+IFERROR(VLOOKUP(B67,'Clients'!$A$5:$I$104,9,FALSE),30))</f>
      </c>
      <c r="F67" s="10"/>
      <c r="G67" s="12"/>
      <c r="H67" s="14">
        <f>IF(D67="","",D67-N(F67))</f>
      </c>
      <c r="I67" s="16">
        <f>IF(OR(C67="",N(H67)&lt;=0),"",TODAY()-C67)</f>
      </c>
      <c r="J67" s="17">
        <f>IF(D67="","",IF(N(H67)&lt;=0,"Paid",IF(C67="","",IF(I67&lt;=30,"Current",IF(I67&lt;=60,"30 days",IF(I67&lt;=90,"60 days","90+ days"))))))</f>
      </c>
    </row>
    <row r="68" spans="1:10" x14ac:dyDescent="0.25">
      <c r="A68" s="6"/>
      <c r="B68" s="6"/>
      <c r="C68" s="12"/>
      <c r="D68" s="10"/>
      <c r="E68" s="15">
        <f>IF(C68="","",C68+IFERROR(VLOOKUP(B68,'Clients'!$A$5:$I$104,9,FALSE),30))</f>
      </c>
      <c r="F68" s="10"/>
      <c r="G68" s="12"/>
      <c r="H68" s="14">
        <f>IF(D68="","",D68-N(F68))</f>
      </c>
      <c r="I68" s="16">
        <f>IF(OR(C68="",N(H68)&lt;=0),"",TODAY()-C68)</f>
      </c>
      <c r="J68" s="17">
        <f>IF(D68="","",IF(N(H68)&lt;=0,"Paid",IF(C68="","",IF(I68&lt;=30,"Current",IF(I68&lt;=60,"30 days",IF(I68&lt;=90,"60 days","90+ days"))))))</f>
      </c>
    </row>
    <row r="69" spans="1:10" x14ac:dyDescent="0.25">
      <c r="A69" s="6"/>
      <c r="B69" s="6"/>
      <c r="C69" s="12"/>
      <c r="D69" s="10"/>
      <c r="E69" s="15">
        <f>IF(C69="","",C69+IFERROR(VLOOKUP(B69,'Clients'!$A$5:$I$104,9,FALSE),30))</f>
      </c>
      <c r="F69" s="10"/>
      <c r="G69" s="12"/>
      <c r="H69" s="14">
        <f>IF(D69="","",D69-N(F69))</f>
      </c>
      <c r="I69" s="16">
        <f>IF(OR(C69="",N(H69)&lt;=0),"",TODAY()-C69)</f>
      </c>
      <c r="J69" s="17">
        <f>IF(D69="","",IF(N(H69)&lt;=0,"Paid",IF(C69="","",IF(I69&lt;=30,"Current",IF(I69&lt;=60,"30 days",IF(I69&lt;=90,"60 days","90+ days"))))))</f>
      </c>
    </row>
    <row r="70" spans="1:10" x14ac:dyDescent="0.25">
      <c r="A70" s="6"/>
      <c r="B70" s="6"/>
      <c r="C70" s="12"/>
      <c r="D70" s="10"/>
      <c r="E70" s="15">
        <f>IF(C70="","",C70+IFERROR(VLOOKUP(B70,'Clients'!$A$5:$I$104,9,FALSE),30))</f>
      </c>
      <c r="F70" s="10"/>
      <c r="G70" s="12"/>
      <c r="H70" s="14">
        <f>IF(D70="","",D70-N(F70))</f>
      </c>
      <c r="I70" s="16">
        <f>IF(OR(C70="",N(H70)&lt;=0),"",TODAY()-C70)</f>
      </c>
      <c r="J70" s="17">
        <f>IF(D70="","",IF(N(H70)&lt;=0,"Paid",IF(C70="","",IF(I70&lt;=30,"Current",IF(I70&lt;=60,"30 days",IF(I70&lt;=90,"60 days","90+ days"))))))</f>
      </c>
    </row>
    <row r="71" spans="1:10" x14ac:dyDescent="0.25">
      <c r="A71" s="6"/>
      <c r="B71" s="6"/>
      <c r="C71" s="12"/>
      <c r="D71" s="10"/>
      <c r="E71" s="15">
        <f>IF(C71="","",C71+IFERROR(VLOOKUP(B71,'Clients'!$A$5:$I$104,9,FALSE),30))</f>
      </c>
      <c r="F71" s="10"/>
      <c r="G71" s="12"/>
      <c r="H71" s="14">
        <f>IF(D71="","",D71-N(F71))</f>
      </c>
      <c r="I71" s="16">
        <f>IF(OR(C71="",N(H71)&lt;=0),"",TODAY()-C71)</f>
      </c>
      <c r="J71" s="17">
        <f>IF(D71="","",IF(N(H71)&lt;=0,"Paid",IF(C71="","",IF(I71&lt;=30,"Current",IF(I71&lt;=60,"30 days",IF(I71&lt;=90,"60 days","90+ days"))))))</f>
      </c>
    </row>
    <row r="72" spans="1:10" x14ac:dyDescent="0.25">
      <c r="A72" s="6"/>
      <c r="B72" s="6"/>
      <c r="C72" s="12"/>
      <c r="D72" s="10"/>
      <c r="E72" s="15">
        <f>IF(C72="","",C72+IFERROR(VLOOKUP(B72,'Clients'!$A$5:$I$104,9,FALSE),30))</f>
      </c>
      <c r="F72" s="10"/>
      <c r="G72" s="12"/>
      <c r="H72" s="14">
        <f>IF(D72="","",D72-N(F72))</f>
      </c>
      <c r="I72" s="16">
        <f>IF(OR(C72="",N(H72)&lt;=0),"",TODAY()-C72)</f>
      </c>
      <c r="J72" s="17">
        <f>IF(D72="","",IF(N(H72)&lt;=0,"Paid",IF(C72="","",IF(I72&lt;=30,"Current",IF(I72&lt;=60,"30 days",IF(I72&lt;=90,"60 days","90+ days"))))))</f>
      </c>
    </row>
    <row r="73" spans="1:10" x14ac:dyDescent="0.25">
      <c r="A73" s="6"/>
      <c r="B73" s="6"/>
      <c r="C73" s="12"/>
      <c r="D73" s="10"/>
      <c r="E73" s="15">
        <f>IF(C73="","",C73+IFERROR(VLOOKUP(B73,'Clients'!$A$5:$I$104,9,FALSE),30))</f>
      </c>
      <c r="F73" s="10"/>
      <c r="G73" s="12"/>
      <c r="H73" s="14">
        <f>IF(D73="","",D73-N(F73))</f>
      </c>
      <c r="I73" s="16">
        <f>IF(OR(C73="",N(H73)&lt;=0),"",TODAY()-C73)</f>
      </c>
      <c r="J73" s="17">
        <f>IF(D73="","",IF(N(H73)&lt;=0,"Paid",IF(C73="","",IF(I73&lt;=30,"Current",IF(I73&lt;=60,"30 days",IF(I73&lt;=90,"60 days","90+ days"))))))</f>
      </c>
    </row>
    <row r="74" spans="1:10" x14ac:dyDescent="0.25">
      <c r="A74" s="6"/>
      <c r="B74" s="6"/>
      <c r="C74" s="12"/>
      <c r="D74" s="10"/>
      <c r="E74" s="15">
        <f>IF(C74="","",C74+IFERROR(VLOOKUP(B74,'Clients'!$A$5:$I$104,9,FALSE),30))</f>
      </c>
      <c r="F74" s="10"/>
      <c r="G74" s="12"/>
      <c r="H74" s="14">
        <f>IF(D74="","",D74-N(F74))</f>
      </c>
      <c r="I74" s="16">
        <f>IF(OR(C74="",N(H74)&lt;=0),"",TODAY()-C74)</f>
      </c>
      <c r="J74" s="17">
        <f>IF(D74="","",IF(N(H74)&lt;=0,"Paid",IF(C74="","",IF(I74&lt;=30,"Current",IF(I74&lt;=60,"30 days",IF(I74&lt;=90,"60 days","90+ days"))))))</f>
      </c>
    </row>
    <row r="75" spans="1:10" x14ac:dyDescent="0.25">
      <c r="A75" s="6"/>
      <c r="B75" s="6"/>
      <c r="C75" s="12"/>
      <c r="D75" s="10"/>
      <c r="E75" s="15">
        <f>IF(C75="","",C75+IFERROR(VLOOKUP(B75,'Clients'!$A$5:$I$104,9,FALSE),30))</f>
      </c>
      <c r="F75" s="10"/>
      <c r="G75" s="12"/>
      <c r="H75" s="14">
        <f>IF(D75="","",D75-N(F75))</f>
      </c>
      <c r="I75" s="16">
        <f>IF(OR(C75="",N(H75)&lt;=0),"",TODAY()-C75)</f>
      </c>
      <c r="J75" s="17">
        <f>IF(D75="","",IF(N(H75)&lt;=0,"Paid",IF(C75="","",IF(I75&lt;=30,"Current",IF(I75&lt;=60,"30 days",IF(I75&lt;=90,"60 days","90+ days"))))))</f>
      </c>
    </row>
    <row r="76" spans="1:10" x14ac:dyDescent="0.25">
      <c r="A76" s="6"/>
      <c r="B76" s="6"/>
      <c r="C76" s="12"/>
      <c r="D76" s="10"/>
      <c r="E76" s="15">
        <f>IF(C76="","",C76+IFERROR(VLOOKUP(B76,'Clients'!$A$5:$I$104,9,FALSE),30))</f>
      </c>
      <c r="F76" s="10"/>
      <c r="G76" s="12"/>
      <c r="H76" s="14">
        <f>IF(D76="","",D76-N(F76))</f>
      </c>
      <c r="I76" s="16">
        <f>IF(OR(C76="",N(H76)&lt;=0),"",TODAY()-C76)</f>
      </c>
      <c r="J76" s="17">
        <f>IF(D76="","",IF(N(H76)&lt;=0,"Paid",IF(C76="","",IF(I76&lt;=30,"Current",IF(I76&lt;=60,"30 days",IF(I76&lt;=90,"60 days","90+ days"))))))</f>
      </c>
    </row>
    <row r="77" spans="1:10" x14ac:dyDescent="0.25">
      <c r="A77" s="6"/>
      <c r="B77" s="6"/>
      <c r="C77" s="12"/>
      <c r="D77" s="10"/>
      <c r="E77" s="15">
        <f>IF(C77="","",C77+IFERROR(VLOOKUP(B77,'Clients'!$A$5:$I$104,9,FALSE),30))</f>
      </c>
      <c r="F77" s="10"/>
      <c r="G77" s="12"/>
      <c r="H77" s="14">
        <f>IF(D77="","",D77-N(F77))</f>
      </c>
      <c r="I77" s="16">
        <f>IF(OR(C77="",N(H77)&lt;=0),"",TODAY()-C77)</f>
      </c>
      <c r="J77" s="17">
        <f>IF(D77="","",IF(N(H77)&lt;=0,"Paid",IF(C77="","",IF(I77&lt;=30,"Current",IF(I77&lt;=60,"30 days",IF(I77&lt;=90,"60 days","90+ days"))))))</f>
      </c>
    </row>
    <row r="78" spans="1:10" x14ac:dyDescent="0.25">
      <c r="A78" s="6"/>
      <c r="B78" s="6"/>
      <c r="C78" s="12"/>
      <c r="D78" s="10"/>
      <c r="E78" s="15">
        <f>IF(C78="","",C78+IFERROR(VLOOKUP(B78,'Clients'!$A$5:$I$104,9,FALSE),30))</f>
      </c>
      <c r="F78" s="10"/>
      <c r="G78" s="12"/>
      <c r="H78" s="14">
        <f>IF(D78="","",D78-N(F78))</f>
      </c>
      <c r="I78" s="16">
        <f>IF(OR(C78="",N(H78)&lt;=0),"",TODAY()-C78)</f>
      </c>
      <c r="J78" s="17">
        <f>IF(D78="","",IF(N(H78)&lt;=0,"Paid",IF(C78="","",IF(I78&lt;=30,"Current",IF(I78&lt;=60,"30 days",IF(I78&lt;=90,"60 days","90+ days"))))))</f>
      </c>
    </row>
    <row r="79" spans="1:10" x14ac:dyDescent="0.25">
      <c r="A79" s="6"/>
      <c r="B79" s="6"/>
      <c r="C79" s="12"/>
      <c r="D79" s="10"/>
      <c r="E79" s="15">
        <f>IF(C79="","",C79+IFERROR(VLOOKUP(B79,'Clients'!$A$5:$I$104,9,FALSE),30))</f>
      </c>
      <c r="F79" s="10"/>
      <c r="G79" s="12"/>
      <c r="H79" s="14">
        <f>IF(D79="","",D79-N(F79))</f>
      </c>
      <c r="I79" s="16">
        <f>IF(OR(C79="",N(H79)&lt;=0),"",TODAY()-C79)</f>
      </c>
      <c r="J79" s="17">
        <f>IF(D79="","",IF(N(H79)&lt;=0,"Paid",IF(C79="","",IF(I79&lt;=30,"Current",IF(I79&lt;=60,"30 days",IF(I79&lt;=90,"60 days","90+ days"))))))</f>
      </c>
    </row>
    <row r="80" spans="1:10" x14ac:dyDescent="0.25">
      <c r="A80" s="6"/>
      <c r="B80" s="6"/>
      <c r="C80" s="12"/>
      <c r="D80" s="10"/>
      <c r="E80" s="15">
        <f>IF(C80="","",C80+IFERROR(VLOOKUP(B80,'Clients'!$A$5:$I$104,9,FALSE),30))</f>
      </c>
      <c r="F80" s="10"/>
      <c r="G80" s="12"/>
      <c r="H80" s="14">
        <f>IF(D80="","",D80-N(F80))</f>
      </c>
      <c r="I80" s="16">
        <f>IF(OR(C80="",N(H80)&lt;=0),"",TODAY()-C80)</f>
      </c>
      <c r="J80" s="17">
        <f>IF(D80="","",IF(N(H80)&lt;=0,"Paid",IF(C80="","",IF(I80&lt;=30,"Current",IF(I80&lt;=60,"30 days",IF(I80&lt;=90,"60 days","90+ days"))))))</f>
      </c>
    </row>
    <row r="81" spans="1:10" x14ac:dyDescent="0.25">
      <c r="A81" s="6"/>
      <c r="B81" s="6"/>
      <c r="C81" s="12"/>
      <c r="D81" s="10"/>
      <c r="E81" s="15">
        <f>IF(C81="","",C81+IFERROR(VLOOKUP(B81,'Clients'!$A$5:$I$104,9,FALSE),30))</f>
      </c>
      <c r="F81" s="10"/>
      <c r="G81" s="12"/>
      <c r="H81" s="14">
        <f>IF(D81="","",D81-N(F81))</f>
      </c>
      <c r="I81" s="16">
        <f>IF(OR(C81="",N(H81)&lt;=0),"",TODAY()-C81)</f>
      </c>
      <c r="J81" s="17">
        <f>IF(D81="","",IF(N(H81)&lt;=0,"Paid",IF(C81="","",IF(I81&lt;=30,"Current",IF(I81&lt;=60,"30 days",IF(I81&lt;=90,"60 days","90+ days"))))))</f>
      </c>
    </row>
    <row r="82" spans="1:10" x14ac:dyDescent="0.25">
      <c r="A82" s="6"/>
      <c r="B82" s="6"/>
      <c r="C82" s="12"/>
      <c r="D82" s="10"/>
      <c r="E82" s="15">
        <f>IF(C82="","",C82+IFERROR(VLOOKUP(B82,'Clients'!$A$5:$I$104,9,FALSE),30))</f>
      </c>
      <c r="F82" s="10"/>
      <c r="G82" s="12"/>
      <c r="H82" s="14">
        <f>IF(D82="","",D82-N(F82))</f>
      </c>
      <c r="I82" s="16">
        <f>IF(OR(C82="",N(H82)&lt;=0),"",TODAY()-C82)</f>
      </c>
      <c r="J82" s="17">
        <f>IF(D82="","",IF(N(H82)&lt;=0,"Paid",IF(C82="","",IF(I82&lt;=30,"Current",IF(I82&lt;=60,"30 days",IF(I82&lt;=90,"60 days","90+ days"))))))</f>
      </c>
    </row>
    <row r="83" spans="1:10" x14ac:dyDescent="0.25">
      <c r="A83" s="6"/>
      <c r="B83" s="6"/>
      <c r="C83" s="12"/>
      <c r="D83" s="10"/>
      <c r="E83" s="15">
        <f>IF(C83="","",C83+IFERROR(VLOOKUP(B83,'Clients'!$A$5:$I$104,9,FALSE),30))</f>
      </c>
      <c r="F83" s="10"/>
      <c r="G83" s="12"/>
      <c r="H83" s="14">
        <f>IF(D83="","",D83-N(F83))</f>
      </c>
      <c r="I83" s="16">
        <f>IF(OR(C83="",N(H83)&lt;=0),"",TODAY()-C83)</f>
      </c>
      <c r="J83" s="17">
        <f>IF(D83="","",IF(N(H83)&lt;=0,"Paid",IF(C83="","",IF(I83&lt;=30,"Current",IF(I83&lt;=60,"30 days",IF(I83&lt;=90,"60 days","90+ days"))))))</f>
      </c>
    </row>
    <row r="84" spans="1:10" x14ac:dyDescent="0.25">
      <c r="A84" s="6"/>
      <c r="B84" s="6"/>
      <c r="C84" s="12"/>
      <c r="D84" s="10"/>
      <c r="E84" s="15">
        <f>IF(C84="","",C84+IFERROR(VLOOKUP(B84,'Clients'!$A$5:$I$104,9,FALSE),30))</f>
      </c>
      <c r="F84" s="10"/>
      <c r="G84" s="12"/>
      <c r="H84" s="14">
        <f>IF(D84="","",D84-N(F84))</f>
      </c>
      <c r="I84" s="16">
        <f>IF(OR(C84="",N(H84)&lt;=0),"",TODAY()-C84)</f>
      </c>
      <c r="J84" s="17">
        <f>IF(D84="","",IF(N(H84)&lt;=0,"Paid",IF(C84="","",IF(I84&lt;=30,"Current",IF(I84&lt;=60,"30 days",IF(I84&lt;=90,"60 days","90+ days"))))))</f>
      </c>
    </row>
    <row r="85" spans="1:10" x14ac:dyDescent="0.25">
      <c r="A85" s="6"/>
      <c r="B85" s="6"/>
      <c r="C85" s="12"/>
      <c r="D85" s="10"/>
      <c r="E85" s="15">
        <f>IF(C85="","",C85+IFERROR(VLOOKUP(B85,'Clients'!$A$5:$I$104,9,FALSE),30))</f>
      </c>
      <c r="F85" s="10"/>
      <c r="G85" s="12"/>
      <c r="H85" s="14">
        <f>IF(D85="","",D85-N(F85))</f>
      </c>
      <c r="I85" s="16">
        <f>IF(OR(C85="",N(H85)&lt;=0),"",TODAY()-C85)</f>
      </c>
      <c r="J85" s="17">
        <f>IF(D85="","",IF(N(H85)&lt;=0,"Paid",IF(C85="","",IF(I85&lt;=30,"Current",IF(I85&lt;=60,"30 days",IF(I85&lt;=90,"60 days","90+ days"))))))</f>
      </c>
    </row>
    <row r="86" spans="1:10" x14ac:dyDescent="0.25">
      <c r="A86" s="6"/>
      <c r="B86" s="6"/>
      <c r="C86" s="12"/>
      <c r="D86" s="10"/>
      <c r="E86" s="15">
        <f>IF(C86="","",C86+IFERROR(VLOOKUP(B86,'Clients'!$A$5:$I$104,9,FALSE),30))</f>
      </c>
      <c r="F86" s="10"/>
      <c r="G86" s="12"/>
      <c r="H86" s="14">
        <f>IF(D86="","",D86-N(F86))</f>
      </c>
      <c r="I86" s="16">
        <f>IF(OR(C86="",N(H86)&lt;=0),"",TODAY()-C86)</f>
      </c>
      <c r="J86" s="17">
        <f>IF(D86="","",IF(N(H86)&lt;=0,"Paid",IF(C86="","",IF(I86&lt;=30,"Current",IF(I86&lt;=60,"30 days",IF(I86&lt;=90,"60 days","90+ days"))))))</f>
      </c>
    </row>
    <row r="87" spans="1:10" x14ac:dyDescent="0.25">
      <c r="A87" s="6"/>
      <c r="B87" s="6"/>
      <c r="C87" s="12"/>
      <c r="D87" s="10"/>
      <c r="E87" s="15">
        <f>IF(C87="","",C87+IFERROR(VLOOKUP(B87,'Clients'!$A$5:$I$104,9,FALSE),30))</f>
      </c>
      <c r="F87" s="10"/>
      <c r="G87" s="12"/>
      <c r="H87" s="14">
        <f>IF(D87="","",D87-N(F87))</f>
      </c>
      <c r="I87" s="16">
        <f>IF(OR(C87="",N(H87)&lt;=0),"",TODAY()-C87)</f>
      </c>
      <c r="J87" s="17">
        <f>IF(D87="","",IF(N(H87)&lt;=0,"Paid",IF(C87="","",IF(I87&lt;=30,"Current",IF(I87&lt;=60,"30 days",IF(I87&lt;=90,"60 days","90+ days"))))))</f>
      </c>
    </row>
    <row r="88" spans="1:10" x14ac:dyDescent="0.25">
      <c r="A88" s="6"/>
      <c r="B88" s="6"/>
      <c r="C88" s="12"/>
      <c r="D88" s="10"/>
      <c r="E88" s="15">
        <f>IF(C88="","",C88+IFERROR(VLOOKUP(B88,'Clients'!$A$5:$I$104,9,FALSE),30))</f>
      </c>
      <c r="F88" s="10"/>
      <c r="G88" s="12"/>
      <c r="H88" s="14">
        <f>IF(D88="","",D88-N(F88))</f>
      </c>
      <c r="I88" s="16">
        <f>IF(OR(C88="",N(H88)&lt;=0),"",TODAY()-C88)</f>
      </c>
      <c r="J88" s="17">
        <f>IF(D88="","",IF(N(H88)&lt;=0,"Paid",IF(C88="","",IF(I88&lt;=30,"Current",IF(I88&lt;=60,"30 days",IF(I88&lt;=90,"60 days","90+ days"))))))</f>
      </c>
    </row>
    <row r="89" spans="1:10" x14ac:dyDescent="0.25">
      <c r="A89" s="6"/>
      <c r="B89" s="6"/>
      <c r="C89" s="12"/>
      <c r="D89" s="10"/>
      <c r="E89" s="15">
        <f>IF(C89="","",C89+IFERROR(VLOOKUP(B89,'Clients'!$A$5:$I$104,9,FALSE),30))</f>
      </c>
      <c r="F89" s="10"/>
      <c r="G89" s="12"/>
      <c r="H89" s="14">
        <f>IF(D89="","",D89-N(F89))</f>
      </c>
      <c r="I89" s="16">
        <f>IF(OR(C89="",N(H89)&lt;=0),"",TODAY()-C89)</f>
      </c>
      <c r="J89" s="17">
        <f>IF(D89="","",IF(N(H89)&lt;=0,"Paid",IF(C89="","",IF(I89&lt;=30,"Current",IF(I89&lt;=60,"30 days",IF(I89&lt;=90,"60 days","90+ days"))))))</f>
      </c>
    </row>
    <row r="90" spans="1:10" x14ac:dyDescent="0.25">
      <c r="A90" s="6"/>
      <c r="B90" s="6"/>
      <c r="C90" s="12"/>
      <c r="D90" s="10"/>
      <c r="E90" s="15">
        <f>IF(C90="","",C90+IFERROR(VLOOKUP(B90,'Clients'!$A$5:$I$104,9,FALSE),30))</f>
      </c>
      <c r="F90" s="10"/>
      <c r="G90" s="12"/>
      <c r="H90" s="14">
        <f>IF(D90="","",D90-N(F90))</f>
      </c>
      <c r="I90" s="16">
        <f>IF(OR(C90="",N(H90)&lt;=0),"",TODAY()-C90)</f>
      </c>
      <c r="J90" s="17">
        <f>IF(D90="","",IF(N(H90)&lt;=0,"Paid",IF(C90="","",IF(I90&lt;=30,"Current",IF(I90&lt;=60,"30 days",IF(I90&lt;=90,"60 days","90+ days"))))))</f>
      </c>
    </row>
    <row r="91" spans="1:10" x14ac:dyDescent="0.25">
      <c r="A91" s="6"/>
      <c r="B91" s="6"/>
      <c r="C91" s="12"/>
      <c r="D91" s="10"/>
      <c r="E91" s="15">
        <f>IF(C91="","",C91+IFERROR(VLOOKUP(B91,'Clients'!$A$5:$I$104,9,FALSE),30))</f>
      </c>
      <c r="F91" s="10"/>
      <c r="G91" s="12"/>
      <c r="H91" s="14">
        <f>IF(D91="","",D91-N(F91))</f>
      </c>
      <c r="I91" s="16">
        <f>IF(OR(C91="",N(H91)&lt;=0),"",TODAY()-C91)</f>
      </c>
      <c r="J91" s="17">
        <f>IF(D91="","",IF(N(H91)&lt;=0,"Paid",IF(C91="","",IF(I91&lt;=30,"Current",IF(I91&lt;=60,"30 days",IF(I91&lt;=90,"60 days","90+ days"))))))</f>
      </c>
    </row>
    <row r="92" spans="1:10" x14ac:dyDescent="0.25">
      <c r="A92" s="6"/>
      <c r="B92" s="6"/>
      <c r="C92" s="12"/>
      <c r="D92" s="10"/>
      <c r="E92" s="15">
        <f>IF(C92="","",C92+IFERROR(VLOOKUP(B92,'Clients'!$A$5:$I$104,9,FALSE),30))</f>
      </c>
      <c r="F92" s="10"/>
      <c r="G92" s="12"/>
      <c r="H92" s="14">
        <f>IF(D92="","",D92-N(F92))</f>
      </c>
      <c r="I92" s="16">
        <f>IF(OR(C92="",N(H92)&lt;=0),"",TODAY()-C92)</f>
      </c>
      <c r="J92" s="17">
        <f>IF(D92="","",IF(N(H92)&lt;=0,"Paid",IF(C92="","",IF(I92&lt;=30,"Current",IF(I92&lt;=60,"30 days",IF(I92&lt;=90,"60 days","90+ days"))))))</f>
      </c>
    </row>
    <row r="93" spans="1:10" x14ac:dyDescent="0.25">
      <c r="A93" s="6"/>
      <c r="B93" s="6"/>
      <c r="C93" s="12"/>
      <c r="D93" s="10"/>
      <c r="E93" s="15">
        <f>IF(C93="","",C93+IFERROR(VLOOKUP(B93,'Clients'!$A$5:$I$104,9,FALSE),30))</f>
      </c>
      <c r="F93" s="10"/>
      <c r="G93" s="12"/>
      <c r="H93" s="14">
        <f>IF(D93="","",D93-N(F93))</f>
      </c>
      <c r="I93" s="16">
        <f>IF(OR(C93="",N(H93)&lt;=0),"",TODAY()-C93)</f>
      </c>
      <c r="J93" s="17">
        <f>IF(D93="","",IF(N(H93)&lt;=0,"Paid",IF(C93="","",IF(I93&lt;=30,"Current",IF(I93&lt;=60,"30 days",IF(I93&lt;=90,"60 days","90+ days"))))))</f>
      </c>
    </row>
    <row r="94" spans="1:10" x14ac:dyDescent="0.25">
      <c r="A94" s="6"/>
      <c r="B94" s="6"/>
      <c r="C94" s="12"/>
      <c r="D94" s="10"/>
      <c r="E94" s="15">
        <f>IF(C94="","",C94+IFERROR(VLOOKUP(B94,'Clients'!$A$5:$I$104,9,FALSE),30))</f>
      </c>
      <c r="F94" s="10"/>
      <c r="G94" s="12"/>
      <c r="H94" s="14">
        <f>IF(D94="","",D94-N(F94))</f>
      </c>
      <c r="I94" s="16">
        <f>IF(OR(C94="",N(H94)&lt;=0),"",TODAY()-C94)</f>
      </c>
      <c r="J94" s="17">
        <f>IF(D94="","",IF(N(H94)&lt;=0,"Paid",IF(C94="","",IF(I94&lt;=30,"Current",IF(I94&lt;=60,"30 days",IF(I94&lt;=90,"60 days","90+ days"))))))</f>
      </c>
    </row>
    <row r="95" spans="1:10" x14ac:dyDescent="0.25">
      <c r="A95" s="6"/>
      <c r="B95" s="6"/>
      <c r="C95" s="12"/>
      <c r="D95" s="10"/>
      <c r="E95" s="15">
        <f>IF(C95="","",C95+IFERROR(VLOOKUP(B95,'Clients'!$A$5:$I$104,9,FALSE),30))</f>
      </c>
      <c r="F95" s="10"/>
      <c r="G95" s="12"/>
      <c r="H95" s="14">
        <f>IF(D95="","",D95-N(F95))</f>
      </c>
      <c r="I95" s="16">
        <f>IF(OR(C95="",N(H95)&lt;=0),"",TODAY()-C95)</f>
      </c>
      <c r="J95" s="17">
        <f>IF(D95="","",IF(N(H95)&lt;=0,"Paid",IF(C95="","",IF(I95&lt;=30,"Current",IF(I95&lt;=60,"30 days",IF(I95&lt;=90,"60 days","90+ days"))))))</f>
      </c>
    </row>
    <row r="96" spans="1:10" x14ac:dyDescent="0.25">
      <c r="A96" s="6"/>
      <c r="B96" s="6"/>
      <c r="C96" s="12"/>
      <c r="D96" s="10"/>
      <c r="E96" s="15">
        <f>IF(C96="","",C96+IFERROR(VLOOKUP(B96,'Clients'!$A$5:$I$104,9,FALSE),30))</f>
      </c>
      <c r="F96" s="10"/>
      <c r="G96" s="12"/>
      <c r="H96" s="14">
        <f>IF(D96="","",D96-N(F96))</f>
      </c>
      <c r="I96" s="16">
        <f>IF(OR(C96="",N(H96)&lt;=0),"",TODAY()-C96)</f>
      </c>
      <c r="J96" s="17">
        <f>IF(D96="","",IF(N(H96)&lt;=0,"Paid",IF(C96="","",IF(I96&lt;=30,"Current",IF(I96&lt;=60,"30 days",IF(I96&lt;=90,"60 days","90+ days"))))))</f>
      </c>
    </row>
    <row r="97" spans="1:10" x14ac:dyDescent="0.25">
      <c r="A97" s="6"/>
      <c r="B97" s="6"/>
      <c r="C97" s="12"/>
      <c r="D97" s="10"/>
      <c r="E97" s="15">
        <f>IF(C97="","",C97+IFERROR(VLOOKUP(B97,'Clients'!$A$5:$I$104,9,FALSE),30))</f>
      </c>
      <c r="F97" s="10"/>
      <c r="G97" s="12"/>
      <c r="H97" s="14">
        <f>IF(D97="","",D97-N(F97))</f>
      </c>
      <c r="I97" s="16">
        <f>IF(OR(C97="",N(H97)&lt;=0),"",TODAY()-C97)</f>
      </c>
      <c r="J97" s="17">
        <f>IF(D97="","",IF(N(H97)&lt;=0,"Paid",IF(C97="","",IF(I97&lt;=30,"Current",IF(I97&lt;=60,"30 days",IF(I97&lt;=90,"60 days","90+ days"))))))</f>
      </c>
    </row>
    <row r="98" spans="1:10" x14ac:dyDescent="0.25">
      <c r="A98" s="6"/>
      <c r="B98" s="6"/>
      <c r="C98" s="12"/>
      <c r="D98" s="10"/>
      <c r="E98" s="15">
        <f>IF(C98="","",C98+IFERROR(VLOOKUP(B98,'Clients'!$A$5:$I$104,9,FALSE),30))</f>
      </c>
      <c r="F98" s="10"/>
      <c r="G98" s="12"/>
      <c r="H98" s="14">
        <f>IF(D98="","",D98-N(F98))</f>
      </c>
      <c r="I98" s="16">
        <f>IF(OR(C98="",N(H98)&lt;=0),"",TODAY()-C98)</f>
      </c>
      <c r="J98" s="17">
        <f>IF(D98="","",IF(N(H98)&lt;=0,"Paid",IF(C98="","",IF(I98&lt;=30,"Current",IF(I98&lt;=60,"30 days",IF(I98&lt;=90,"60 days","90+ days"))))))</f>
      </c>
    </row>
    <row r="99" spans="1:10" x14ac:dyDescent="0.25">
      <c r="A99" s="6"/>
      <c r="B99" s="6"/>
      <c r="C99" s="12"/>
      <c r="D99" s="10"/>
      <c r="E99" s="15">
        <f>IF(C99="","",C99+IFERROR(VLOOKUP(B99,'Clients'!$A$5:$I$104,9,FALSE),30))</f>
      </c>
      <c r="F99" s="10"/>
      <c r="G99" s="12"/>
      <c r="H99" s="14">
        <f>IF(D99="","",D99-N(F99))</f>
      </c>
      <c r="I99" s="16">
        <f>IF(OR(C99="",N(H99)&lt;=0),"",TODAY()-C99)</f>
      </c>
      <c r="J99" s="17">
        <f>IF(D99="","",IF(N(H99)&lt;=0,"Paid",IF(C99="","",IF(I99&lt;=30,"Current",IF(I99&lt;=60,"30 days",IF(I99&lt;=90,"60 days","90+ days"))))))</f>
      </c>
    </row>
    <row r="100" spans="1:10" x14ac:dyDescent="0.25">
      <c r="A100" s="6"/>
      <c r="B100" s="6"/>
      <c r="C100" s="12"/>
      <c r="D100" s="10"/>
      <c r="E100" s="15">
        <f>IF(C100="","",C100+IFERROR(VLOOKUP(B100,'Clients'!$A$5:$I$104,9,FALSE),30))</f>
      </c>
      <c r="F100" s="10"/>
      <c r="G100" s="12"/>
      <c r="H100" s="14">
        <f>IF(D100="","",D100-N(F100))</f>
      </c>
      <c r="I100" s="16">
        <f>IF(OR(C100="",N(H100)&lt;=0),"",TODAY()-C100)</f>
      </c>
      <c r="J100" s="17">
        <f>IF(D100="","",IF(N(H100)&lt;=0,"Paid",IF(C100="","",IF(I100&lt;=30,"Current",IF(I100&lt;=60,"30 days",IF(I100&lt;=90,"60 days","90+ days"))))))</f>
      </c>
    </row>
    <row r="101" spans="1:10" x14ac:dyDescent="0.25">
      <c r="A101" s="6"/>
      <c r="B101" s="6"/>
      <c r="C101" s="12"/>
      <c r="D101" s="10"/>
      <c r="E101" s="15">
        <f>IF(C101="","",C101+IFERROR(VLOOKUP(B101,'Clients'!$A$5:$I$104,9,FALSE),30))</f>
      </c>
      <c r="F101" s="10"/>
      <c r="G101" s="12"/>
      <c r="H101" s="14">
        <f>IF(D101="","",D101-N(F101))</f>
      </c>
      <c r="I101" s="16">
        <f>IF(OR(C101="",N(H101)&lt;=0),"",TODAY()-C101)</f>
      </c>
      <c r="J101" s="17">
        <f>IF(D101="","",IF(N(H101)&lt;=0,"Paid",IF(C101="","",IF(I101&lt;=30,"Current",IF(I101&lt;=60,"30 days",IF(I101&lt;=90,"60 days","90+ days"))))))</f>
      </c>
    </row>
    <row r="102" spans="1:10" x14ac:dyDescent="0.25">
      <c r="A102" s="6"/>
      <c r="B102" s="6"/>
      <c r="C102" s="12"/>
      <c r="D102" s="10"/>
      <c r="E102" s="15">
        <f>IF(C102="","",C102+IFERROR(VLOOKUP(B102,'Clients'!$A$5:$I$104,9,FALSE),30))</f>
      </c>
      <c r="F102" s="10"/>
      <c r="G102" s="12"/>
      <c r="H102" s="14">
        <f>IF(D102="","",D102-N(F102))</f>
      </c>
      <c r="I102" s="16">
        <f>IF(OR(C102="",N(H102)&lt;=0),"",TODAY()-C102)</f>
      </c>
      <c r="J102" s="17">
        <f>IF(D102="","",IF(N(H102)&lt;=0,"Paid",IF(C102="","",IF(I102&lt;=30,"Current",IF(I102&lt;=60,"30 days",IF(I102&lt;=90,"60 days","90+ days"))))))</f>
      </c>
    </row>
    <row r="103" spans="1:10" x14ac:dyDescent="0.25">
      <c r="A103" s="6"/>
      <c r="B103" s="6"/>
      <c r="C103" s="12"/>
      <c r="D103" s="10"/>
      <c r="E103" s="15">
        <f>IF(C103="","",C103+IFERROR(VLOOKUP(B103,'Clients'!$A$5:$I$104,9,FALSE),30))</f>
      </c>
      <c r="F103" s="10"/>
      <c r="G103" s="12"/>
      <c r="H103" s="14">
        <f>IF(D103="","",D103-N(F103))</f>
      </c>
      <c r="I103" s="16">
        <f>IF(OR(C103="",N(H103)&lt;=0),"",TODAY()-C103)</f>
      </c>
      <c r="J103" s="17">
        <f>IF(D103="","",IF(N(H103)&lt;=0,"Paid",IF(C103="","",IF(I103&lt;=30,"Current",IF(I103&lt;=60,"30 days",IF(I103&lt;=90,"60 days","90+ days"))))))</f>
      </c>
    </row>
    <row r="104" spans="1:10" x14ac:dyDescent="0.25">
      <c r="A104" s="6"/>
      <c r="B104" s="6"/>
      <c r="C104" s="12"/>
      <c r="D104" s="10"/>
      <c r="E104" s="15">
        <f>IF(C104="","",C104+IFERROR(VLOOKUP(B104,'Clients'!$A$5:$I$104,9,FALSE),30))</f>
      </c>
      <c r="F104" s="10"/>
      <c r="G104" s="12"/>
      <c r="H104" s="14">
        <f>IF(D104="","",D104-N(F104))</f>
      </c>
      <c r="I104" s="16">
        <f>IF(OR(C104="",N(H104)&lt;=0),"",TODAY()-C104)</f>
      </c>
      <c r="J104" s="17">
        <f>IF(D104="","",IF(N(H104)&lt;=0,"Paid",IF(C104="","",IF(I104&lt;=30,"Current",IF(I104&lt;=60,"30 days",IF(I104&lt;=90,"60 days","90+ days"))))))</f>
      </c>
    </row>
    <row r="105" spans="1:10" x14ac:dyDescent="0.25">
      <c r="A105" s="6"/>
      <c r="B105" s="6"/>
      <c r="C105" s="12"/>
      <c r="D105" s="10"/>
      <c r="E105" s="15">
        <f>IF(C105="","",C105+IFERROR(VLOOKUP(B105,'Clients'!$A$5:$I$104,9,FALSE),30))</f>
      </c>
      <c r="F105" s="10"/>
      <c r="G105" s="12"/>
      <c r="H105" s="14">
        <f>IF(D105="","",D105-N(F105))</f>
      </c>
      <c r="I105" s="16">
        <f>IF(OR(C105="",N(H105)&lt;=0),"",TODAY()-C105)</f>
      </c>
      <c r="J105" s="17">
        <f>IF(D105="","",IF(N(H105)&lt;=0,"Paid",IF(C105="","",IF(I105&lt;=30,"Current",IF(I105&lt;=60,"30 days",IF(I105&lt;=90,"60 days","90+ days"))))))</f>
      </c>
    </row>
    <row r="106" spans="1:10" x14ac:dyDescent="0.25">
      <c r="A106" s="6"/>
      <c r="B106" s="6"/>
      <c r="C106" s="12"/>
      <c r="D106" s="10"/>
      <c r="E106" s="15">
        <f>IF(C106="","",C106+IFERROR(VLOOKUP(B106,'Clients'!$A$5:$I$104,9,FALSE),30))</f>
      </c>
      <c r="F106" s="10"/>
      <c r="G106" s="12"/>
      <c r="H106" s="14">
        <f>IF(D106="","",D106-N(F106))</f>
      </c>
      <c r="I106" s="16">
        <f>IF(OR(C106="",N(H106)&lt;=0),"",TODAY()-C106)</f>
      </c>
      <c r="J106" s="17">
        <f>IF(D106="","",IF(N(H106)&lt;=0,"Paid",IF(C106="","",IF(I106&lt;=30,"Current",IF(I106&lt;=60,"30 days",IF(I106&lt;=90,"60 days","90+ days"))))))</f>
      </c>
    </row>
    <row r="107" spans="1:10" x14ac:dyDescent="0.25">
      <c r="A107" s="6"/>
      <c r="B107" s="6"/>
      <c r="C107" s="12"/>
      <c r="D107" s="10"/>
      <c r="E107" s="15">
        <f>IF(C107="","",C107+IFERROR(VLOOKUP(B107,'Clients'!$A$5:$I$104,9,FALSE),30))</f>
      </c>
      <c r="F107" s="10"/>
      <c r="G107" s="12"/>
      <c r="H107" s="14">
        <f>IF(D107="","",D107-N(F107))</f>
      </c>
      <c r="I107" s="16">
        <f>IF(OR(C107="",N(H107)&lt;=0),"",TODAY()-C107)</f>
      </c>
      <c r="J107" s="17">
        <f>IF(D107="","",IF(N(H107)&lt;=0,"Paid",IF(C107="","",IF(I107&lt;=30,"Current",IF(I107&lt;=60,"30 days",IF(I107&lt;=90,"60 days","90+ days"))))))</f>
      </c>
    </row>
    <row r="108" spans="1:10" x14ac:dyDescent="0.25">
      <c r="A108" s="6"/>
      <c r="B108" s="6"/>
      <c r="C108" s="12"/>
      <c r="D108" s="10"/>
      <c r="E108" s="15">
        <f>IF(C108="","",C108+IFERROR(VLOOKUP(B108,'Clients'!$A$5:$I$104,9,FALSE),30))</f>
      </c>
      <c r="F108" s="10"/>
      <c r="G108" s="12"/>
      <c r="H108" s="14">
        <f>IF(D108="","",D108-N(F108))</f>
      </c>
      <c r="I108" s="16">
        <f>IF(OR(C108="",N(H108)&lt;=0),"",TODAY()-C108)</f>
      </c>
      <c r="J108" s="17">
        <f>IF(D108="","",IF(N(H108)&lt;=0,"Paid",IF(C108="","",IF(I108&lt;=30,"Current",IF(I108&lt;=60,"30 days",IF(I108&lt;=90,"60 days","90+ days"))))))</f>
      </c>
    </row>
    <row r="109" spans="1:10" x14ac:dyDescent="0.25">
      <c r="A109" s="6"/>
      <c r="B109" s="6"/>
      <c r="C109" s="12"/>
      <c r="D109" s="10"/>
      <c r="E109" s="15">
        <f>IF(C109="","",C109+IFERROR(VLOOKUP(B109,'Clients'!$A$5:$I$104,9,FALSE),30))</f>
      </c>
      <c r="F109" s="10"/>
      <c r="G109" s="12"/>
      <c r="H109" s="14">
        <f>IF(D109="","",D109-N(F109))</f>
      </c>
      <c r="I109" s="16">
        <f>IF(OR(C109="",N(H109)&lt;=0),"",TODAY()-C109)</f>
      </c>
      <c r="J109" s="17">
        <f>IF(D109="","",IF(N(H109)&lt;=0,"Paid",IF(C109="","",IF(I109&lt;=30,"Current",IF(I109&lt;=60,"30 days",IF(I109&lt;=90,"60 days","90+ days"))))))</f>
      </c>
    </row>
    <row r="110" spans="1:10" x14ac:dyDescent="0.25">
      <c r="A110" s="6"/>
      <c r="B110" s="6"/>
      <c r="C110" s="12"/>
      <c r="D110" s="10"/>
      <c r="E110" s="15">
        <f>IF(C110="","",C110+IFERROR(VLOOKUP(B110,'Clients'!$A$5:$I$104,9,FALSE),30))</f>
      </c>
      <c r="F110" s="10"/>
      <c r="G110" s="12"/>
      <c r="H110" s="14">
        <f>IF(D110="","",D110-N(F110))</f>
      </c>
      <c r="I110" s="16">
        <f>IF(OR(C110="",N(H110)&lt;=0),"",TODAY()-C110)</f>
      </c>
      <c r="J110" s="17">
        <f>IF(D110="","",IF(N(H110)&lt;=0,"Paid",IF(C110="","",IF(I110&lt;=30,"Current",IF(I110&lt;=60,"30 days",IF(I110&lt;=90,"60 days","90+ days"))))))</f>
      </c>
    </row>
    <row r="111" spans="1:10" x14ac:dyDescent="0.25">
      <c r="A111" s="6"/>
      <c r="B111" s="6"/>
      <c r="C111" s="12"/>
      <c r="D111" s="10"/>
      <c r="E111" s="15">
        <f>IF(C111="","",C111+IFERROR(VLOOKUP(B111,'Clients'!$A$5:$I$104,9,FALSE),30))</f>
      </c>
      <c r="F111" s="10"/>
      <c r="G111" s="12"/>
      <c r="H111" s="14">
        <f>IF(D111="","",D111-N(F111))</f>
      </c>
      <c r="I111" s="16">
        <f>IF(OR(C111="",N(H111)&lt;=0),"",TODAY()-C111)</f>
      </c>
      <c r="J111" s="17">
        <f>IF(D111="","",IF(N(H111)&lt;=0,"Paid",IF(C111="","",IF(I111&lt;=30,"Current",IF(I111&lt;=60,"30 days",IF(I111&lt;=90,"60 days","90+ days"))))))</f>
      </c>
    </row>
    <row r="112" spans="1:10" x14ac:dyDescent="0.25">
      <c r="A112" s="6"/>
      <c r="B112" s="6"/>
      <c r="C112" s="12"/>
      <c r="D112" s="10"/>
      <c r="E112" s="15">
        <f>IF(C112="","",C112+IFERROR(VLOOKUP(B112,'Clients'!$A$5:$I$104,9,FALSE),30))</f>
      </c>
      <c r="F112" s="10"/>
      <c r="G112" s="12"/>
      <c r="H112" s="14">
        <f>IF(D112="","",D112-N(F112))</f>
      </c>
      <c r="I112" s="16">
        <f>IF(OR(C112="",N(H112)&lt;=0),"",TODAY()-C112)</f>
      </c>
      <c r="J112" s="17">
        <f>IF(D112="","",IF(N(H112)&lt;=0,"Paid",IF(C112="","",IF(I112&lt;=30,"Current",IF(I112&lt;=60,"30 days",IF(I112&lt;=90,"60 days","90+ days"))))))</f>
      </c>
    </row>
    <row r="113" spans="1:10" x14ac:dyDescent="0.25">
      <c r="A113" s="6"/>
      <c r="B113" s="6"/>
      <c r="C113" s="12"/>
      <c r="D113" s="10"/>
      <c r="E113" s="15">
        <f>IF(C113="","",C113+IFERROR(VLOOKUP(B113,'Clients'!$A$5:$I$104,9,FALSE),30))</f>
      </c>
      <c r="F113" s="10"/>
      <c r="G113" s="12"/>
      <c r="H113" s="14">
        <f>IF(D113="","",D113-N(F113))</f>
      </c>
      <c r="I113" s="16">
        <f>IF(OR(C113="",N(H113)&lt;=0),"",TODAY()-C113)</f>
      </c>
      <c r="J113" s="17">
        <f>IF(D113="","",IF(N(H113)&lt;=0,"Paid",IF(C113="","",IF(I113&lt;=30,"Current",IF(I113&lt;=60,"30 days",IF(I113&lt;=90,"60 days","90+ days"))))))</f>
      </c>
    </row>
    <row r="114" spans="1:10" x14ac:dyDescent="0.25">
      <c r="A114" s="6"/>
      <c r="B114" s="6"/>
      <c r="C114" s="12"/>
      <c r="D114" s="10"/>
      <c r="E114" s="15">
        <f>IF(C114="","",C114+IFERROR(VLOOKUP(B114,'Clients'!$A$5:$I$104,9,FALSE),30))</f>
      </c>
      <c r="F114" s="10"/>
      <c r="G114" s="12"/>
      <c r="H114" s="14">
        <f>IF(D114="","",D114-N(F114))</f>
      </c>
      <c r="I114" s="16">
        <f>IF(OR(C114="",N(H114)&lt;=0),"",TODAY()-C114)</f>
      </c>
      <c r="J114" s="17">
        <f>IF(D114="","",IF(N(H114)&lt;=0,"Paid",IF(C114="","",IF(I114&lt;=30,"Current",IF(I114&lt;=60,"30 days",IF(I114&lt;=90,"60 days","90+ days"))))))</f>
      </c>
    </row>
    <row r="115" spans="1:10" x14ac:dyDescent="0.25">
      <c r="A115" s="6"/>
      <c r="B115" s="6"/>
      <c r="C115" s="12"/>
      <c r="D115" s="10"/>
      <c r="E115" s="15">
        <f>IF(C115="","",C115+IFERROR(VLOOKUP(B115,'Clients'!$A$5:$I$104,9,FALSE),30))</f>
      </c>
      <c r="F115" s="10"/>
      <c r="G115" s="12"/>
      <c r="H115" s="14">
        <f>IF(D115="","",D115-N(F115))</f>
      </c>
      <c r="I115" s="16">
        <f>IF(OR(C115="",N(H115)&lt;=0),"",TODAY()-C115)</f>
      </c>
      <c r="J115" s="17">
        <f>IF(D115="","",IF(N(H115)&lt;=0,"Paid",IF(C115="","",IF(I115&lt;=30,"Current",IF(I115&lt;=60,"30 days",IF(I115&lt;=90,"60 days","90+ days"))))))</f>
      </c>
    </row>
    <row r="116" spans="1:10" x14ac:dyDescent="0.25">
      <c r="A116" s="6"/>
      <c r="B116" s="6"/>
      <c r="C116" s="12"/>
      <c r="D116" s="10"/>
      <c r="E116" s="15">
        <f>IF(C116="","",C116+IFERROR(VLOOKUP(B116,'Clients'!$A$5:$I$104,9,FALSE),30))</f>
      </c>
      <c r="F116" s="10"/>
      <c r="G116" s="12"/>
      <c r="H116" s="14">
        <f>IF(D116="","",D116-N(F116))</f>
      </c>
      <c r="I116" s="16">
        <f>IF(OR(C116="",N(H116)&lt;=0),"",TODAY()-C116)</f>
      </c>
      <c r="J116" s="17">
        <f>IF(D116="","",IF(N(H116)&lt;=0,"Paid",IF(C116="","",IF(I116&lt;=30,"Current",IF(I116&lt;=60,"30 days",IF(I116&lt;=90,"60 days","90+ days"))))))</f>
      </c>
    </row>
    <row r="117" spans="1:10" x14ac:dyDescent="0.25">
      <c r="A117" s="6"/>
      <c r="B117" s="6"/>
      <c r="C117" s="12"/>
      <c r="D117" s="10"/>
      <c r="E117" s="15">
        <f>IF(C117="","",C117+IFERROR(VLOOKUP(B117,'Clients'!$A$5:$I$104,9,FALSE),30))</f>
      </c>
      <c r="F117" s="10"/>
      <c r="G117" s="12"/>
      <c r="H117" s="14">
        <f>IF(D117="","",D117-N(F117))</f>
      </c>
      <c r="I117" s="16">
        <f>IF(OR(C117="",N(H117)&lt;=0),"",TODAY()-C117)</f>
      </c>
      <c r="J117" s="17">
        <f>IF(D117="","",IF(N(H117)&lt;=0,"Paid",IF(C117="","",IF(I117&lt;=30,"Current",IF(I117&lt;=60,"30 days",IF(I117&lt;=90,"60 days","90+ days"))))))</f>
      </c>
    </row>
    <row r="118" spans="1:10" x14ac:dyDescent="0.25">
      <c r="A118" s="6"/>
      <c r="B118" s="6"/>
      <c r="C118" s="12"/>
      <c r="D118" s="10"/>
      <c r="E118" s="15">
        <f>IF(C118="","",C118+IFERROR(VLOOKUP(B118,'Clients'!$A$5:$I$104,9,FALSE),30))</f>
      </c>
      <c r="F118" s="10"/>
      <c r="G118" s="12"/>
      <c r="H118" s="14">
        <f>IF(D118="","",D118-N(F118))</f>
      </c>
      <c r="I118" s="16">
        <f>IF(OR(C118="",N(H118)&lt;=0),"",TODAY()-C118)</f>
      </c>
      <c r="J118" s="17">
        <f>IF(D118="","",IF(N(H118)&lt;=0,"Paid",IF(C118="","",IF(I118&lt;=30,"Current",IF(I118&lt;=60,"30 days",IF(I118&lt;=90,"60 days","90+ days"))))))</f>
      </c>
    </row>
    <row r="119" spans="1:10" x14ac:dyDescent="0.25">
      <c r="A119" s="6"/>
      <c r="B119" s="6"/>
      <c r="C119" s="12"/>
      <c r="D119" s="10"/>
      <c r="E119" s="15">
        <f>IF(C119="","",C119+IFERROR(VLOOKUP(B119,'Clients'!$A$5:$I$104,9,FALSE),30))</f>
      </c>
      <c r="F119" s="10"/>
      <c r="G119" s="12"/>
      <c r="H119" s="14">
        <f>IF(D119="","",D119-N(F119))</f>
      </c>
      <c r="I119" s="16">
        <f>IF(OR(C119="",N(H119)&lt;=0),"",TODAY()-C119)</f>
      </c>
      <c r="J119" s="17">
        <f>IF(D119="","",IF(N(H119)&lt;=0,"Paid",IF(C119="","",IF(I119&lt;=30,"Current",IF(I119&lt;=60,"30 days",IF(I119&lt;=90,"60 days","90+ days"))))))</f>
      </c>
    </row>
    <row r="120" spans="1:10" x14ac:dyDescent="0.25">
      <c r="A120" s="6"/>
      <c r="B120" s="6"/>
      <c r="C120" s="12"/>
      <c r="D120" s="10"/>
      <c r="E120" s="15">
        <f>IF(C120="","",C120+IFERROR(VLOOKUP(B120,'Clients'!$A$5:$I$104,9,FALSE),30))</f>
      </c>
      <c r="F120" s="10"/>
      <c r="G120" s="12"/>
      <c r="H120" s="14">
        <f>IF(D120="","",D120-N(F120))</f>
      </c>
      <c r="I120" s="16">
        <f>IF(OR(C120="",N(H120)&lt;=0),"",TODAY()-C120)</f>
      </c>
      <c r="J120" s="17">
        <f>IF(D120="","",IF(N(H120)&lt;=0,"Paid",IF(C120="","",IF(I120&lt;=30,"Current",IF(I120&lt;=60,"30 days",IF(I120&lt;=90,"60 days","90+ days"))))))</f>
      </c>
    </row>
    <row r="121" spans="1:10" x14ac:dyDescent="0.25">
      <c r="A121" s="6"/>
      <c r="B121" s="6"/>
      <c r="C121" s="12"/>
      <c r="D121" s="10"/>
      <c r="E121" s="15">
        <f>IF(C121="","",C121+IFERROR(VLOOKUP(B121,'Clients'!$A$5:$I$104,9,FALSE),30))</f>
      </c>
      <c r="F121" s="10"/>
      <c r="G121" s="12"/>
      <c r="H121" s="14">
        <f>IF(D121="","",D121-N(F121))</f>
      </c>
      <c r="I121" s="16">
        <f>IF(OR(C121="",N(H121)&lt;=0),"",TODAY()-C121)</f>
      </c>
      <c r="J121" s="17">
        <f>IF(D121="","",IF(N(H121)&lt;=0,"Paid",IF(C121="","",IF(I121&lt;=30,"Current",IF(I121&lt;=60,"30 days",IF(I121&lt;=90,"60 days","90+ days"))))))</f>
      </c>
    </row>
    <row r="122" spans="1:10" x14ac:dyDescent="0.25">
      <c r="A122" s="6"/>
      <c r="B122" s="6"/>
      <c r="C122" s="12"/>
      <c r="D122" s="10"/>
      <c r="E122" s="15">
        <f>IF(C122="","",C122+IFERROR(VLOOKUP(B122,'Clients'!$A$5:$I$104,9,FALSE),30))</f>
      </c>
      <c r="F122" s="10"/>
      <c r="G122" s="12"/>
      <c r="H122" s="14">
        <f>IF(D122="","",D122-N(F122))</f>
      </c>
      <c r="I122" s="16">
        <f>IF(OR(C122="",N(H122)&lt;=0),"",TODAY()-C122)</f>
      </c>
      <c r="J122" s="17">
        <f>IF(D122="","",IF(N(H122)&lt;=0,"Paid",IF(C122="","",IF(I122&lt;=30,"Current",IF(I122&lt;=60,"30 days",IF(I122&lt;=90,"60 days","90+ days"))))))</f>
      </c>
    </row>
    <row r="123" spans="1:10" x14ac:dyDescent="0.25">
      <c r="A123" s="6"/>
      <c r="B123" s="6"/>
      <c r="C123" s="12"/>
      <c r="D123" s="10"/>
      <c r="E123" s="15">
        <f>IF(C123="","",C123+IFERROR(VLOOKUP(B123,'Clients'!$A$5:$I$104,9,FALSE),30))</f>
      </c>
      <c r="F123" s="10"/>
      <c r="G123" s="12"/>
      <c r="H123" s="14">
        <f>IF(D123="","",D123-N(F123))</f>
      </c>
      <c r="I123" s="16">
        <f>IF(OR(C123="",N(H123)&lt;=0),"",TODAY()-C123)</f>
      </c>
      <c r="J123" s="17">
        <f>IF(D123="","",IF(N(H123)&lt;=0,"Paid",IF(C123="","",IF(I123&lt;=30,"Current",IF(I123&lt;=60,"30 days",IF(I123&lt;=90,"60 days","90+ days"))))))</f>
      </c>
    </row>
    <row r="124" spans="1:10" x14ac:dyDescent="0.25">
      <c r="A124" s="6"/>
      <c r="B124" s="6"/>
      <c r="C124" s="12"/>
      <c r="D124" s="10"/>
      <c r="E124" s="15">
        <f>IF(C124="","",C124+IFERROR(VLOOKUP(B124,'Clients'!$A$5:$I$104,9,FALSE),30))</f>
      </c>
      <c r="F124" s="10"/>
      <c r="G124" s="12"/>
      <c r="H124" s="14">
        <f>IF(D124="","",D124-N(F124))</f>
      </c>
      <c r="I124" s="16">
        <f>IF(OR(C124="",N(H124)&lt;=0),"",TODAY()-C124)</f>
      </c>
      <c r="J124" s="17">
        <f>IF(D124="","",IF(N(H124)&lt;=0,"Paid",IF(C124="","",IF(I124&lt;=30,"Current",IF(I124&lt;=60,"30 days",IF(I124&lt;=90,"60 days","90+ days"))))))</f>
      </c>
    </row>
    <row r="125" spans="1:10" x14ac:dyDescent="0.25">
      <c r="A125" s="6"/>
      <c r="B125" s="6"/>
      <c r="C125" s="12"/>
      <c r="D125" s="10"/>
      <c r="E125" s="15">
        <f>IF(C125="","",C125+IFERROR(VLOOKUP(B125,'Clients'!$A$5:$I$104,9,FALSE),30))</f>
      </c>
      <c r="F125" s="10"/>
      <c r="G125" s="12"/>
      <c r="H125" s="14">
        <f>IF(D125="","",D125-N(F125))</f>
      </c>
      <c r="I125" s="16">
        <f>IF(OR(C125="",N(H125)&lt;=0),"",TODAY()-C125)</f>
      </c>
      <c r="J125" s="17">
        <f>IF(D125="","",IF(N(H125)&lt;=0,"Paid",IF(C125="","",IF(I125&lt;=30,"Current",IF(I125&lt;=60,"30 days",IF(I125&lt;=90,"60 days","90+ days"))))))</f>
      </c>
    </row>
    <row r="126" spans="1:10" x14ac:dyDescent="0.25">
      <c r="A126" s="6"/>
      <c r="B126" s="6"/>
      <c r="C126" s="12"/>
      <c r="D126" s="10"/>
      <c r="E126" s="15">
        <f>IF(C126="","",C126+IFERROR(VLOOKUP(B126,'Clients'!$A$5:$I$104,9,FALSE),30))</f>
      </c>
      <c r="F126" s="10"/>
      <c r="G126" s="12"/>
      <c r="H126" s="14">
        <f>IF(D126="","",D126-N(F126))</f>
      </c>
      <c r="I126" s="16">
        <f>IF(OR(C126="",N(H126)&lt;=0),"",TODAY()-C126)</f>
      </c>
      <c r="J126" s="17">
        <f>IF(D126="","",IF(N(H126)&lt;=0,"Paid",IF(C126="","",IF(I126&lt;=30,"Current",IF(I126&lt;=60,"30 days",IF(I126&lt;=90,"60 days","90+ days"))))))</f>
      </c>
    </row>
    <row r="127" spans="1:10" x14ac:dyDescent="0.25">
      <c r="A127" s="6"/>
      <c r="B127" s="6"/>
      <c r="C127" s="12"/>
      <c r="D127" s="10"/>
      <c r="E127" s="15">
        <f>IF(C127="","",C127+IFERROR(VLOOKUP(B127,'Clients'!$A$5:$I$104,9,FALSE),30))</f>
      </c>
      <c r="F127" s="10"/>
      <c r="G127" s="12"/>
      <c r="H127" s="14">
        <f>IF(D127="","",D127-N(F127))</f>
      </c>
      <c r="I127" s="16">
        <f>IF(OR(C127="",N(H127)&lt;=0),"",TODAY()-C127)</f>
      </c>
      <c r="J127" s="17">
        <f>IF(D127="","",IF(N(H127)&lt;=0,"Paid",IF(C127="","",IF(I127&lt;=30,"Current",IF(I127&lt;=60,"30 days",IF(I127&lt;=90,"60 days","90+ days"))))))</f>
      </c>
    </row>
    <row r="128" spans="1:10" x14ac:dyDescent="0.25">
      <c r="A128" s="6"/>
      <c r="B128" s="6"/>
      <c r="C128" s="12"/>
      <c r="D128" s="10"/>
      <c r="E128" s="15">
        <f>IF(C128="","",C128+IFERROR(VLOOKUP(B128,'Clients'!$A$5:$I$104,9,FALSE),30))</f>
      </c>
      <c r="F128" s="10"/>
      <c r="G128" s="12"/>
      <c r="H128" s="14">
        <f>IF(D128="","",D128-N(F128))</f>
      </c>
      <c r="I128" s="16">
        <f>IF(OR(C128="",N(H128)&lt;=0),"",TODAY()-C128)</f>
      </c>
      <c r="J128" s="17">
        <f>IF(D128="","",IF(N(H128)&lt;=0,"Paid",IF(C128="","",IF(I128&lt;=30,"Current",IF(I128&lt;=60,"30 days",IF(I128&lt;=90,"60 days","90+ days"))))))</f>
      </c>
    </row>
    <row r="129" spans="1:10" x14ac:dyDescent="0.25">
      <c r="A129" s="6"/>
      <c r="B129" s="6"/>
      <c r="C129" s="12"/>
      <c r="D129" s="10"/>
      <c r="E129" s="15">
        <f>IF(C129="","",C129+IFERROR(VLOOKUP(B129,'Clients'!$A$5:$I$104,9,FALSE),30))</f>
      </c>
      <c r="F129" s="10"/>
      <c r="G129" s="12"/>
      <c r="H129" s="14">
        <f>IF(D129="","",D129-N(F129))</f>
      </c>
      <c r="I129" s="16">
        <f>IF(OR(C129="",N(H129)&lt;=0),"",TODAY()-C129)</f>
      </c>
      <c r="J129" s="17">
        <f>IF(D129="","",IF(N(H129)&lt;=0,"Paid",IF(C129="","",IF(I129&lt;=30,"Current",IF(I129&lt;=60,"30 days",IF(I129&lt;=90,"60 days","90+ days"))))))</f>
      </c>
    </row>
    <row r="130" spans="1:10" x14ac:dyDescent="0.25">
      <c r="A130" s="6"/>
      <c r="B130" s="6"/>
      <c r="C130" s="12"/>
      <c r="D130" s="10"/>
      <c r="E130" s="15">
        <f>IF(C130="","",C130+IFERROR(VLOOKUP(B130,'Clients'!$A$5:$I$104,9,FALSE),30))</f>
      </c>
      <c r="F130" s="10"/>
      <c r="G130" s="12"/>
      <c r="H130" s="14">
        <f>IF(D130="","",D130-N(F130))</f>
      </c>
      <c r="I130" s="16">
        <f>IF(OR(C130="",N(H130)&lt;=0),"",TODAY()-C130)</f>
      </c>
      <c r="J130" s="17">
        <f>IF(D130="","",IF(N(H130)&lt;=0,"Paid",IF(C130="","",IF(I130&lt;=30,"Current",IF(I130&lt;=60,"30 days",IF(I130&lt;=90,"60 days","90+ days"))))))</f>
      </c>
    </row>
    <row r="131" spans="1:10" x14ac:dyDescent="0.25">
      <c r="A131" s="6"/>
      <c r="B131" s="6"/>
      <c r="C131" s="12"/>
      <c r="D131" s="10"/>
      <c r="E131" s="15">
        <f>IF(C131="","",C131+IFERROR(VLOOKUP(B131,'Clients'!$A$5:$I$104,9,FALSE),30))</f>
      </c>
      <c r="F131" s="10"/>
      <c r="G131" s="12"/>
      <c r="H131" s="14">
        <f>IF(D131="","",D131-N(F131))</f>
      </c>
      <c r="I131" s="16">
        <f>IF(OR(C131="",N(H131)&lt;=0),"",TODAY()-C131)</f>
      </c>
      <c r="J131" s="17">
        <f>IF(D131="","",IF(N(H131)&lt;=0,"Paid",IF(C131="","",IF(I131&lt;=30,"Current",IF(I131&lt;=60,"30 days",IF(I131&lt;=90,"60 days","90+ days"))))))</f>
      </c>
    </row>
    <row r="132" spans="1:10" x14ac:dyDescent="0.25">
      <c r="A132" s="6"/>
      <c r="B132" s="6"/>
      <c r="C132" s="12"/>
      <c r="D132" s="10"/>
      <c r="E132" s="15">
        <f>IF(C132="","",C132+IFERROR(VLOOKUP(B132,'Clients'!$A$5:$I$104,9,FALSE),30))</f>
      </c>
      <c r="F132" s="10"/>
      <c r="G132" s="12"/>
      <c r="H132" s="14">
        <f>IF(D132="","",D132-N(F132))</f>
      </c>
      <c r="I132" s="16">
        <f>IF(OR(C132="",N(H132)&lt;=0),"",TODAY()-C132)</f>
      </c>
      <c r="J132" s="17">
        <f>IF(D132="","",IF(N(H132)&lt;=0,"Paid",IF(C132="","",IF(I132&lt;=30,"Current",IF(I132&lt;=60,"30 days",IF(I132&lt;=90,"60 days","90+ days"))))))</f>
      </c>
    </row>
    <row r="133" spans="1:10" x14ac:dyDescent="0.25">
      <c r="A133" s="6"/>
      <c r="B133" s="6"/>
      <c r="C133" s="12"/>
      <c r="D133" s="10"/>
      <c r="E133" s="15">
        <f>IF(C133="","",C133+IFERROR(VLOOKUP(B133,'Clients'!$A$5:$I$104,9,FALSE),30))</f>
      </c>
      <c r="F133" s="10"/>
      <c r="G133" s="12"/>
      <c r="H133" s="14">
        <f>IF(D133="","",D133-N(F133))</f>
      </c>
      <c r="I133" s="16">
        <f>IF(OR(C133="",N(H133)&lt;=0),"",TODAY()-C133)</f>
      </c>
      <c r="J133" s="17">
        <f>IF(D133="","",IF(N(H133)&lt;=0,"Paid",IF(C133="","",IF(I133&lt;=30,"Current",IF(I133&lt;=60,"30 days",IF(I133&lt;=90,"60 days","90+ days"))))))</f>
      </c>
    </row>
    <row r="134" spans="1:10" x14ac:dyDescent="0.25">
      <c r="A134" s="6"/>
      <c r="B134" s="6"/>
      <c r="C134" s="12"/>
      <c r="D134" s="10"/>
      <c r="E134" s="15">
        <f>IF(C134="","",C134+IFERROR(VLOOKUP(B134,'Clients'!$A$5:$I$104,9,FALSE),30))</f>
      </c>
      <c r="F134" s="10"/>
      <c r="G134" s="12"/>
      <c r="H134" s="14">
        <f>IF(D134="","",D134-N(F134))</f>
      </c>
      <c r="I134" s="16">
        <f>IF(OR(C134="",N(H134)&lt;=0),"",TODAY()-C134)</f>
      </c>
      <c r="J134" s="17">
        <f>IF(D134="","",IF(N(H134)&lt;=0,"Paid",IF(C134="","",IF(I134&lt;=30,"Current",IF(I134&lt;=60,"30 days",IF(I134&lt;=90,"60 days","90+ days"))))))</f>
      </c>
    </row>
    <row r="135" spans="1:10" x14ac:dyDescent="0.25">
      <c r="A135" s="6"/>
      <c r="B135" s="6"/>
      <c r="C135" s="12"/>
      <c r="D135" s="10"/>
      <c r="E135" s="15">
        <f>IF(C135="","",C135+IFERROR(VLOOKUP(B135,'Clients'!$A$5:$I$104,9,FALSE),30))</f>
      </c>
      <c r="F135" s="10"/>
      <c r="G135" s="12"/>
      <c r="H135" s="14">
        <f>IF(D135="","",D135-N(F135))</f>
      </c>
      <c r="I135" s="16">
        <f>IF(OR(C135="",N(H135)&lt;=0),"",TODAY()-C135)</f>
      </c>
      <c r="J135" s="17">
        <f>IF(D135="","",IF(N(H135)&lt;=0,"Paid",IF(C135="","",IF(I135&lt;=30,"Current",IF(I135&lt;=60,"30 days",IF(I135&lt;=90,"60 days","90+ days"))))))</f>
      </c>
    </row>
    <row r="136" spans="1:10" x14ac:dyDescent="0.25">
      <c r="A136" s="6"/>
      <c r="B136" s="6"/>
      <c r="C136" s="12"/>
      <c r="D136" s="10"/>
      <c r="E136" s="15">
        <f>IF(C136="","",C136+IFERROR(VLOOKUP(B136,'Clients'!$A$5:$I$104,9,FALSE),30))</f>
      </c>
      <c r="F136" s="10"/>
      <c r="G136" s="12"/>
      <c r="H136" s="14">
        <f>IF(D136="","",D136-N(F136))</f>
      </c>
      <c r="I136" s="16">
        <f>IF(OR(C136="",N(H136)&lt;=0),"",TODAY()-C136)</f>
      </c>
      <c r="J136" s="17">
        <f>IF(D136="","",IF(N(H136)&lt;=0,"Paid",IF(C136="","",IF(I136&lt;=30,"Current",IF(I136&lt;=60,"30 days",IF(I136&lt;=90,"60 days","90+ days"))))))</f>
      </c>
    </row>
    <row r="137" spans="1:10" x14ac:dyDescent="0.25">
      <c r="A137" s="6"/>
      <c r="B137" s="6"/>
      <c r="C137" s="12"/>
      <c r="D137" s="10"/>
      <c r="E137" s="15">
        <f>IF(C137="","",C137+IFERROR(VLOOKUP(B137,'Clients'!$A$5:$I$104,9,FALSE),30))</f>
      </c>
      <c r="F137" s="10"/>
      <c r="G137" s="12"/>
      <c r="H137" s="14">
        <f>IF(D137="","",D137-N(F137))</f>
      </c>
      <c r="I137" s="16">
        <f>IF(OR(C137="",N(H137)&lt;=0),"",TODAY()-C137)</f>
      </c>
      <c r="J137" s="17">
        <f>IF(D137="","",IF(N(H137)&lt;=0,"Paid",IF(C137="","",IF(I137&lt;=30,"Current",IF(I137&lt;=60,"30 days",IF(I137&lt;=90,"60 days","90+ days"))))))</f>
      </c>
    </row>
    <row r="138" spans="1:10" x14ac:dyDescent="0.25">
      <c r="A138" s="6"/>
      <c r="B138" s="6"/>
      <c r="C138" s="12"/>
      <c r="D138" s="10"/>
      <c r="E138" s="15">
        <f>IF(C138="","",C138+IFERROR(VLOOKUP(B138,'Clients'!$A$5:$I$104,9,FALSE),30))</f>
      </c>
      <c r="F138" s="10"/>
      <c r="G138" s="12"/>
      <c r="H138" s="14">
        <f>IF(D138="","",D138-N(F138))</f>
      </c>
      <c r="I138" s="16">
        <f>IF(OR(C138="",N(H138)&lt;=0),"",TODAY()-C138)</f>
      </c>
      <c r="J138" s="17">
        <f>IF(D138="","",IF(N(H138)&lt;=0,"Paid",IF(C138="","",IF(I138&lt;=30,"Current",IF(I138&lt;=60,"30 days",IF(I138&lt;=90,"60 days","90+ days"))))))</f>
      </c>
    </row>
    <row r="139" spans="1:10" x14ac:dyDescent="0.25">
      <c r="A139" s="6"/>
      <c r="B139" s="6"/>
      <c r="C139" s="12"/>
      <c r="D139" s="10"/>
      <c r="E139" s="15">
        <f>IF(C139="","",C139+IFERROR(VLOOKUP(B139,'Clients'!$A$5:$I$104,9,FALSE),30))</f>
      </c>
      <c r="F139" s="10"/>
      <c r="G139" s="12"/>
      <c r="H139" s="14">
        <f>IF(D139="","",D139-N(F139))</f>
      </c>
      <c r="I139" s="16">
        <f>IF(OR(C139="",N(H139)&lt;=0),"",TODAY()-C139)</f>
      </c>
      <c r="J139" s="17">
        <f>IF(D139="","",IF(N(H139)&lt;=0,"Paid",IF(C139="","",IF(I139&lt;=30,"Current",IF(I139&lt;=60,"30 days",IF(I139&lt;=90,"60 days","90+ days"))))))</f>
      </c>
    </row>
    <row r="140" spans="1:10" x14ac:dyDescent="0.25">
      <c r="A140" s="6"/>
      <c r="B140" s="6"/>
      <c r="C140" s="12"/>
      <c r="D140" s="10"/>
      <c r="E140" s="15">
        <f>IF(C140="","",C140+IFERROR(VLOOKUP(B140,'Clients'!$A$5:$I$104,9,FALSE),30))</f>
      </c>
      <c r="F140" s="10"/>
      <c r="G140" s="12"/>
      <c r="H140" s="14">
        <f>IF(D140="","",D140-N(F140))</f>
      </c>
      <c r="I140" s="16">
        <f>IF(OR(C140="",N(H140)&lt;=0),"",TODAY()-C140)</f>
      </c>
      <c r="J140" s="17">
        <f>IF(D140="","",IF(N(H140)&lt;=0,"Paid",IF(C140="","",IF(I140&lt;=30,"Current",IF(I140&lt;=60,"30 days",IF(I140&lt;=90,"60 days","90+ days"))))))</f>
      </c>
    </row>
    <row r="141" spans="1:10" x14ac:dyDescent="0.25">
      <c r="A141" s="6"/>
      <c r="B141" s="6"/>
      <c r="C141" s="12"/>
      <c r="D141" s="10"/>
      <c r="E141" s="15">
        <f>IF(C141="","",C141+IFERROR(VLOOKUP(B141,'Clients'!$A$5:$I$104,9,FALSE),30))</f>
      </c>
      <c r="F141" s="10"/>
      <c r="G141" s="12"/>
      <c r="H141" s="14">
        <f>IF(D141="","",D141-N(F141))</f>
      </c>
      <c r="I141" s="16">
        <f>IF(OR(C141="",N(H141)&lt;=0),"",TODAY()-C141)</f>
      </c>
      <c r="J141" s="17">
        <f>IF(D141="","",IF(N(H141)&lt;=0,"Paid",IF(C141="","",IF(I141&lt;=30,"Current",IF(I141&lt;=60,"30 days",IF(I141&lt;=90,"60 days","90+ days"))))))</f>
      </c>
    </row>
    <row r="142" spans="1:10" x14ac:dyDescent="0.25">
      <c r="A142" s="6"/>
      <c r="B142" s="6"/>
      <c r="C142" s="12"/>
      <c r="D142" s="10"/>
      <c r="E142" s="15">
        <f>IF(C142="","",C142+IFERROR(VLOOKUP(B142,'Clients'!$A$5:$I$104,9,FALSE),30))</f>
      </c>
      <c r="F142" s="10"/>
      <c r="G142" s="12"/>
      <c r="H142" s="14">
        <f>IF(D142="","",D142-N(F142))</f>
      </c>
      <c r="I142" s="16">
        <f>IF(OR(C142="",N(H142)&lt;=0),"",TODAY()-C142)</f>
      </c>
      <c r="J142" s="17">
        <f>IF(D142="","",IF(N(H142)&lt;=0,"Paid",IF(C142="","",IF(I142&lt;=30,"Current",IF(I142&lt;=60,"30 days",IF(I142&lt;=90,"60 days","90+ days"))))))</f>
      </c>
    </row>
    <row r="143" spans="1:10" x14ac:dyDescent="0.25">
      <c r="A143" s="6"/>
      <c r="B143" s="6"/>
      <c r="C143" s="12"/>
      <c r="D143" s="10"/>
      <c r="E143" s="15">
        <f>IF(C143="","",C143+IFERROR(VLOOKUP(B143,'Clients'!$A$5:$I$104,9,FALSE),30))</f>
      </c>
      <c r="F143" s="10"/>
      <c r="G143" s="12"/>
      <c r="H143" s="14">
        <f>IF(D143="","",D143-N(F143))</f>
      </c>
      <c r="I143" s="16">
        <f>IF(OR(C143="",N(H143)&lt;=0),"",TODAY()-C143)</f>
      </c>
      <c r="J143" s="17">
        <f>IF(D143="","",IF(N(H143)&lt;=0,"Paid",IF(C143="","",IF(I143&lt;=30,"Current",IF(I143&lt;=60,"30 days",IF(I143&lt;=90,"60 days","90+ days"))))))</f>
      </c>
    </row>
    <row r="144" spans="1:10" x14ac:dyDescent="0.25">
      <c r="A144" s="6"/>
      <c r="B144" s="6"/>
      <c r="C144" s="12"/>
      <c r="D144" s="10"/>
      <c r="E144" s="15">
        <f>IF(C144="","",C144+IFERROR(VLOOKUP(B144,'Clients'!$A$5:$I$104,9,FALSE),30))</f>
      </c>
      <c r="F144" s="10"/>
      <c r="G144" s="12"/>
      <c r="H144" s="14">
        <f>IF(D144="","",D144-N(F144))</f>
      </c>
      <c r="I144" s="16">
        <f>IF(OR(C144="",N(H144)&lt;=0),"",TODAY()-C144)</f>
      </c>
      <c r="J144" s="17">
        <f>IF(D144="","",IF(N(H144)&lt;=0,"Paid",IF(C144="","",IF(I144&lt;=30,"Current",IF(I144&lt;=60,"30 days",IF(I144&lt;=90,"60 days","90+ days"))))))</f>
      </c>
    </row>
    <row r="145" spans="1:10" x14ac:dyDescent="0.25">
      <c r="A145" s="6"/>
      <c r="B145" s="6"/>
      <c r="C145" s="12"/>
      <c r="D145" s="10"/>
      <c r="E145" s="15">
        <f>IF(C145="","",C145+IFERROR(VLOOKUP(B145,'Clients'!$A$5:$I$104,9,FALSE),30))</f>
      </c>
      <c r="F145" s="10"/>
      <c r="G145" s="12"/>
      <c r="H145" s="14">
        <f>IF(D145="","",D145-N(F145))</f>
      </c>
      <c r="I145" s="16">
        <f>IF(OR(C145="",N(H145)&lt;=0),"",TODAY()-C145)</f>
      </c>
      <c r="J145" s="17">
        <f>IF(D145="","",IF(N(H145)&lt;=0,"Paid",IF(C145="","",IF(I145&lt;=30,"Current",IF(I145&lt;=60,"30 days",IF(I145&lt;=90,"60 days","90+ days"))))))</f>
      </c>
    </row>
    <row r="146" spans="1:10" x14ac:dyDescent="0.25">
      <c r="A146" s="6"/>
      <c r="B146" s="6"/>
      <c r="C146" s="12"/>
      <c r="D146" s="10"/>
      <c r="E146" s="15">
        <f>IF(C146="","",C146+IFERROR(VLOOKUP(B146,'Clients'!$A$5:$I$104,9,FALSE),30))</f>
      </c>
      <c r="F146" s="10"/>
      <c r="G146" s="12"/>
      <c r="H146" s="14">
        <f>IF(D146="","",D146-N(F146))</f>
      </c>
      <c r="I146" s="16">
        <f>IF(OR(C146="",N(H146)&lt;=0),"",TODAY()-C146)</f>
      </c>
      <c r="J146" s="17">
        <f>IF(D146="","",IF(N(H146)&lt;=0,"Paid",IF(C146="","",IF(I146&lt;=30,"Current",IF(I146&lt;=60,"30 days",IF(I146&lt;=90,"60 days","90+ days"))))))</f>
      </c>
    </row>
    <row r="147" spans="1:10" x14ac:dyDescent="0.25">
      <c r="A147" s="6"/>
      <c r="B147" s="6"/>
      <c r="C147" s="12"/>
      <c r="D147" s="10"/>
      <c r="E147" s="15">
        <f>IF(C147="","",C147+IFERROR(VLOOKUP(B147,'Clients'!$A$5:$I$104,9,FALSE),30))</f>
      </c>
      <c r="F147" s="10"/>
      <c r="G147" s="12"/>
      <c r="H147" s="14">
        <f>IF(D147="","",D147-N(F147))</f>
      </c>
      <c r="I147" s="16">
        <f>IF(OR(C147="",N(H147)&lt;=0),"",TODAY()-C147)</f>
      </c>
      <c r="J147" s="17">
        <f>IF(D147="","",IF(N(H147)&lt;=0,"Paid",IF(C147="","",IF(I147&lt;=30,"Current",IF(I147&lt;=60,"30 days",IF(I147&lt;=90,"60 days","90+ days"))))))</f>
      </c>
    </row>
    <row r="148" spans="1:10" x14ac:dyDescent="0.25">
      <c r="A148" s="6"/>
      <c r="B148" s="6"/>
      <c r="C148" s="12"/>
      <c r="D148" s="10"/>
      <c r="E148" s="15">
        <f>IF(C148="","",C148+IFERROR(VLOOKUP(B148,'Clients'!$A$5:$I$104,9,FALSE),30))</f>
      </c>
      <c r="F148" s="10"/>
      <c r="G148" s="12"/>
      <c r="H148" s="14">
        <f>IF(D148="","",D148-N(F148))</f>
      </c>
      <c r="I148" s="16">
        <f>IF(OR(C148="",N(H148)&lt;=0),"",TODAY()-C148)</f>
      </c>
      <c r="J148" s="17">
        <f>IF(D148="","",IF(N(H148)&lt;=0,"Paid",IF(C148="","",IF(I148&lt;=30,"Current",IF(I148&lt;=60,"30 days",IF(I148&lt;=90,"60 days","90+ days"))))))</f>
      </c>
    </row>
    <row r="149" spans="1:10" x14ac:dyDescent="0.25">
      <c r="A149" s="6"/>
      <c r="B149" s="6"/>
      <c r="C149" s="12"/>
      <c r="D149" s="10"/>
      <c r="E149" s="15">
        <f>IF(C149="","",C149+IFERROR(VLOOKUP(B149,'Clients'!$A$5:$I$104,9,FALSE),30))</f>
      </c>
      <c r="F149" s="10"/>
      <c r="G149" s="12"/>
      <c r="H149" s="14">
        <f>IF(D149="","",D149-N(F149))</f>
      </c>
      <c r="I149" s="16">
        <f>IF(OR(C149="",N(H149)&lt;=0),"",TODAY()-C149)</f>
      </c>
      <c r="J149" s="17">
        <f>IF(D149="","",IF(N(H149)&lt;=0,"Paid",IF(C149="","",IF(I149&lt;=30,"Current",IF(I149&lt;=60,"30 days",IF(I149&lt;=90,"60 days","90+ days"))))))</f>
      </c>
    </row>
    <row r="150" spans="1:10" x14ac:dyDescent="0.25">
      <c r="A150" s="6"/>
      <c r="B150" s="6"/>
      <c r="C150" s="12"/>
      <c r="D150" s="10"/>
      <c r="E150" s="15">
        <f>IF(C150="","",C150+IFERROR(VLOOKUP(B150,'Clients'!$A$5:$I$104,9,FALSE),30))</f>
      </c>
      <c r="F150" s="10"/>
      <c r="G150" s="12"/>
      <c r="H150" s="14">
        <f>IF(D150="","",D150-N(F150))</f>
      </c>
      <c r="I150" s="16">
        <f>IF(OR(C150="",N(H150)&lt;=0),"",TODAY()-C150)</f>
      </c>
      <c r="J150" s="17">
        <f>IF(D150="","",IF(N(H150)&lt;=0,"Paid",IF(C150="","",IF(I150&lt;=30,"Current",IF(I150&lt;=60,"30 days",IF(I150&lt;=90,"60 days","90+ days"))))))</f>
      </c>
    </row>
    <row r="151" spans="1:10" x14ac:dyDescent="0.25">
      <c r="A151" s="6"/>
      <c r="B151" s="6"/>
      <c r="C151" s="12"/>
      <c r="D151" s="10"/>
      <c r="E151" s="15">
        <f>IF(C151="","",C151+IFERROR(VLOOKUP(B151,'Clients'!$A$5:$I$104,9,FALSE),30))</f>
      </c>
      <c r="F151" s="10"/>
      <c r="G151" s="12"/>
      <c r="H151" s="14">
        <f>IF(D151="","",D151-N(F151))</f>
      </c>
      <c r="I151" s="16">
        <f>IF(OR(C151="",N(H151)&lt;=0),"",TODAY()-C151)</f>
      </c>
      <c r="J151" s="17">
        <f>IF(D151="","",IF(N(H151)&lt;=0,"Paid",IF(C151="","",IF(I151&lt;=30,"Current",IF(I151&lt;=60,"30 days",IF(I151&lt;=90,"60 days","90+ days"))))))</f>
      </c>
    </row>
    <row r="152" spans="1:10" x14ac:dyDescent="0.25">
      <c r="A152" s="6"/>
      <c r="B152" s="6"/>
      <c r="C152" s="12"/>
      <c r="D152" s="10"/>
      <c r="E152" s="15">
        <f>IF(C152="","",C152+IFERROR(VLOOKUP(B152,'Clients'!$A$5:$I$104,9,FALSE),30))</f>
      </c>
      <c r="F152" s="10"/>
      <c r="G152" s="12"/>
      <c r="H152" s="14">
        <f>IF(D152="","",D152-N(F152))</f>
      </c>
      <c r="I152" s="16">
        <f>IF(OR(C152="",N(H152)&lt;=0),"",TODAY()-C152)</f>
      </c>
      <c r="J152" s="17">
        <f>IF(D152="","",IF(N(H152)&lt;=0,"Paid",IF(C152="","",IF(I152&lt;=30,"Current",IF(I152&lt;=60,"30 days",IF(I152&lt;=90,"60 days","90+ days"))))))</f>
      </c>
    </row>
    <row r="153" spans="1:10" x14ac:dyDescent="0.25">
      <c r="A153" s="6"/>
      <c r="B153" s="6"/>
      <c r="C153" s="12"/>
      <c r="D153" s="10"/>
      <c r="E153" s="15">
        <f>IF(C153="","",C153+IFERROR(VLOOKUP(B153,'Clients'!$A$5:$I$104,9,FALSE),30))</f>
      </c>
      <c r="F153" s="10"/>
      <c r="G153" s="12"/>
      <c r="H153" s="14">
        <f>IF(D153="","",D153-N(F153))</f>
      </c>
      <c r="I153" s="16">
        <f>IF(OR(C153="",N(H153)&lt;=0),"",TODAY()-C153)</f>
      </c>
      <c r="J153" s="17">
        <f>IF(D153="","",IF(N(H153)&lt;=0,"Paid",IF(C153="","",IF(I153&lt;=30,"Current",IF(I153&lt;=60,"30 days",IF(I153&lt;=90,"60 days","90+ days"))))))</f>
      </c>
    </row>
    <row r="154" spans="1:10" x14ac:dyDescent="0.25">
      <c r="A154" s="6"/>
      <c r="B154" s="6"/>
      <c r="C154" s="12"/>
      <c r="D154" s="10"/>
      <c r="E154" s="15">
        <f>IF(C154="","",C154+IFERROR(VLOOKUP(B154,'Clients'!$A$5:$I$104,9,FALSE),30))</f>
      </c>
      <c r="F154" s="10"/>
      <c r="G154" s="12"/>
      <c r="H154" s="14">
        <f>IF(D154="","",D154-N(F154))</f>
      </c>
      <c r="I154" s="16">
        <f>IF(OR(C154="",N(H154)&lt;=0),"",TODAY()-C154)</f>
      </c>
      <c r="J154" s="17">
        <f>IF(D154="","",IF(N(H154)&lt;=0,"Paid",IF(C154="","",IF(I154&lt;=30,"Current",IF(I154&lt;=60,"30 days",IF(I154&lt;=90,"60 days","90+ days"))))))</f>
      </c>
    </row>
    <row r="155" spans="1:10" x14ac:dyDescent="0.25">
      <c r="A155" s="6"/>
      <c r="B155" s="6"/>
      <c r="C155" s="12"/>
      <c r="D155" s="10"/>
      <c r="E155" s="15">
        <f>IF(C155="","",C155+IFERROR(VLOOKUP(B155,'Clients'!$A$5:$I$104,9,FALSE),30))</f>
      </c>
      <c r="F155" s="10"/>
      <c r="G155" s="12"/>
      <c r="H155" s="14">
        <f>IF(D155="","",D155-N(F155))</f>
      </c>
      <c r="I155" s="16">
        <f>IF(OR(C155="",N(H155)&lt;=0),"",TODAY()-C155)</f>
      </c>
      <c r="J155" s="17">
        <f>IF(D155="","",IF(N(H155)&lt;=0,"Paid",IF(C155="","",IF(I155&lt;=30,"Current",IF(I155&lt;=60,"30 days",IF(I155&lt;=90,"60 days","90+ days"))))))</f>
      </c>
    </row>
    <row r="156" spans="1:10" x14ac:dyDescent="0.25">
      <c r="A156" s="6"/>
      <c r="B156" s="6"/>
      <c r="C156" s="12"/>
      <c r="D156" s="10"/>
      <c r="E156" s="15">
        <f>IF(C156="","",C156+IFERROR(VLOOKUP(B156,'Clients'!$A$5:$I$104,9,FALSE),30))</f>
      </c>
      <c r="F156" s="10"/>
      <c r="G156" s="12"/>
      <c r="H156" s="14">
        <f>IF(D156="","",D156-N(F156))</f>
      </c>
      <c r="I156" s="16">
        <f>IF(OR(C156="",N(H156)&lt;=0),"",TODAY()-C156)</f>
      </c>
      <c r="J156" s="17">
        <f>IF(D156="","",IF(N(H156)&lt;=0,"Paid",IF(C156="","",IF(I156&lt;=30,"Current",IF(I156&lt;=60,"30 days",IF(I156&lt;=90,"60 days","90+ days"))))))</f>
      </c>
    </row>
    <row r="157" spans="1:10" x14ac:dyDescent="0.25">
      <c r="A157" s="6"/>
      <c r="B157" s="6"/>
      <c r="C157" s="12"/>
      <c r="D157" s="10"/>
      <c r="E157" s="15">
        <f>IF(C157="","",C157+IFERROR(VLOOKUP(B157,'Clients'!$A$5:$I$104,9,FALSE),30))</f>
      </c>
      <c r="F157" s="10"/>
      <c r="G157" s="12"/>
      <c r="H157" s="14">
        <f>IF(D157="","",D157-N(F157))</f>
      </c>
      <c r="I157" s="16">
        <f>IF(OR(C157="",N(H157)&lt;=0),"",TODAY()-C157)</f>
      </c>
      <c r="J157" s="17">
        <f>IF(D157="","",IF(N(H157)&lt;=0,"Paid",IF(C157="","",IF(I157&lt;=30,"Current",IF(I157&lt;=60,"30 days",IF(I157&lt;=90,"60 days","90+ days"))))))</f>
      </c>
    </row>
    <row r="158" spans="1:10" x14ac:dyDescent="0.25">
      <c r="A158" s="6"/>
      <c r="B158" s="6"/>
      <c r="C158" s="12"/>
      <c r="D158" s="10"/>
      <c r="E158" s="15">
        <f>IF(C158="","",C158+IFERROR(VLOOKUP(B158,'Clients'!$A$5:$I$104,9,FALSE),30))</f>
      </c>
      <c r="F158" s="10"/>
      <c r="G158" s="12"/>
      <c r="H158" s="14">
        <f>IF(D158="","",D158-N(F158))</f>
      </c>
      <c r="I158" s="16">
        <f>IF(OR(C158="",N(H158)&lt;=0),"",TODAY()-C158)</f>
      </c>
      <c r="J158" s="17">
        <f>IF(D158="","",IF(N(H158)&lt;=0,"Paid",IF(C158="","",IF(I158&lt;=30,"Current",IF(I158&lt;=60,"30 days",IF(I158&lt;=90,"60 days","90+ days"))))))</f>
      </c>
    </row>
    <row r="159" spans="1:10" x14ac:dyDescent="0.25">
      <c r="A159" s="6"/>
      <c r="B159" s="6"/>
      <c r="C159" s="12"/>
      <c r="D159" s="10"/>
      <c r="E159" s="15">
        <f>IF(C159="","",C159+IFERROR(VLOOKUP(B159,'Clients'!$A$5:$I$104,9,FALSE),30))</f>
      </c>
      <c r="F159" s="10"/>
      <c r="G159" s="12"/>
      <c r="H159" s="14">
        <f>IF(D159="","",D159-N(F159))</f>
      </c>
      <c r="I159" s="16">
        <f>IF(OR(C159="",N(H159)&lt;=0),"",TODAY()-C159)</f>
      </c>
      <c r="J159" s="17">
        <f>IF(D159="","",IF(N(H159)&lt;=0,"Paid",IF(C159="","",IF(I159&lt;=30,"Current",IF(I159&lt;=60,"30 days",IF(I159&lt;=90,"60 days","90+ days"))))))</f>
      </c>
    </row>
    <row r="160" spans="1:10" x14ac:dyDescent="0.25">
      <c r="A160" s="6"/>
      <c r="B160" s="6"/>
      <c r="C160" s="12"/>
      <c r="D160" s="10"/>
      <c r="E160" s="15">
        <f>IF(C160="","",C160+IFERROR(VLOOKUP(B160,'Clients'!$A$5:$I$104,9,FALSE),30))</f>
      </c>
      <c r="F160" s="10"/>
      <c r="G160" s="12"/>
      <c r="H160" s="14">
        <f>IF(D160="","",D160-N(F160))</f>
      </c>
      <c r="I160" s="16">
        <f>IF(OR(C160="",N(H160)&lt;=0),"",TODAY()-C160)</f>
      </c>
      <c r="J160" s="17">
        <f>IF(D160="","",IF(N(H160)&lt;=0,"Paid",IF(C160="","",IF(I160&lt;=30,"Current",IF(I160&lt;=60,"30 days",IF(I160&lt;=90,"60 days","90+ days"))))))</f>
      </c>
    </row>
    <row r="161" spans="1:10" x14ac:dyDescent="0.25">
      <c r="A161" s="6"/>
      <c r="B161" s="6"/>
      <c r="C161" s="12"/>
      <c r="D161" s="10"/>
      <c r="E161" s="15">
        <f>IF(C161="","",C161+IFERROR(VLOOKUP(B161,'Clients'!$A$5:$I$104,9,FALSE),30))</f>
      </c>
      <c r="F161" s="10"/>
      <c r="G161" s="12"/>
      <c r="H161" s="14">
        <f>IF(D161="","",D161-N(F161))</f>
      </c>
      <c r="I161" s="16">
        <f>IF(OR(C161="",N(H161)&lt;=0),"",TODAY()-C161)</f>
      </c>
      <c r="J161" s="17">
        <f>IF(D161="","",IF(N(H161)&lt;=0,"Paid",IF(C161="","",IF(I161&lt;=30,"Current",IF(I161&lt;=60,"30 days",IF(I161&lt;=90,"60 days","90+ days"))))))</f>
      </c>
    </row>
    <row r="162" spans="1:10" x14ac:dyDescent="0.25">
      <c r="A162" s="6"/>
      <c r="B162" s="6"/>
      <c r="C162" s="12"/>
      <c r="D162" s="10"/>
      <c r="E162" s="15">
        <f>IF(C162="","",C162+IFERROR(VLOOKUP(B162,'Clients'!$A$5:$I$104,9,FALSE),30))</f>
      </c>
      <c r="F162" s="10"/>
      <c r="G162" s="12"/>
      <c r="H162" s="14">
        <f>IF(D162="","",D162-N(F162))</f>
      </c>
      <c r="I162" s="16">
        <f>IF(OR(C162="",N(H162)&lt;=0),"",TODAY()-C162)</f>
      </c>
      <c r="J162" s="17">
        <f>IF(D162="","",IF(N(H162)&lt;=0,"Paid",IF(C162="","",IF(I162&lt;=30,"Current",IF(I162&lt;=60,"30 days",IF(I162&lt;=90,"60 days","90+ days"))))))</f>
      </c>
    </row>
    <row r="163" spans="1:10" x14ac:dyDescent="0.25">
      <c r="A163" s="6"/>
      <c r="B163" s="6"/>
      <c r="C163" s="12"/>
      <c r="D163" s="10"/>
      <c r="E163" s="15">
        <f>IF(C163="","",C163+IFERROR(VLOOKUP(B163,'Clients'!$A$5:$I$104,9,FALSE),30))</f>
      </c>
      <c r="F163" s="10"/>
      <c r="G163" s="12"/>
      <c r="H163" s="14">
        <f>IF(D163="","",D163-N(F163))</f>
      </c>
      <c r="I163" s="16">
        <f>IF(OR(C163="",N(H163)&lt;=0),"",TODAY()-C163)</f>
      </c>
      <c r="J163" s="17">
        <f>IF(D163="","",IF(N(H163)&lt;=0,"Paid",IF(C163="","",IF(I163&lt;=30,"Current",IF(I163&lt;=60,"30 days",IF(I163&lt;=90,"60 days","90+ days"))))))</f>
      </c>
    </row>
    <row r="164" spans="1:10" x14ac:dyDescent="0.25">
      <c r="A164" s="6"/>
      <c r="B164" s="6"/>
      <c r="C164" s="12"/>
      <c r="D164" s="10"/>
      <c r="E164" s="15">
        <f>IF(C164="","",C164+IFERROR(VLOOKUP(B164,'Clients'!$A$5:$I$104,9,FALSE),30))</f>
      </c>
      <c r="F164" s="10"/>
      <c r="G164" s="12"/>
      <c r="H164" s="14">
        <f>IF(D164="","",D164-N(F164))</f>
      </c>
      <c r="I164" s="16">
        <f>IF(OR(C164="",N(H164)&lt;=0),"",TODAY()-C164)</f>
      </c>
      <c r="J164" s="17">
        <f>IF(D164="","",IF(N(H164)&lt;=0,"Paid",IF(C164="","",IF(I164&lt;=30,"Current",IF(I164&lt;=60,"30 days",IF(I164&lt;=90,"60 days","90+ days"))))))</f>
      </c>
    </row>
    <row r="165" spans="1:10" x14ac:dyDescent="0.25">
      <c r="A165" s="6"/>
      <c r="B165" s="6"/>
      <c r="C165" s="12"/>
      <c r="D165" s="10"/>
      <c r="E165" s="15">
        <f>IF(C165="","",C165+IFERROR(VLOOKUP(B165,'Clients'!$A$5:$I$104,9,FALSE),30))</f>
      </c>
      <c r="F165" s="10"/>
      <c r="G165" s="12"/>
      <c r="H165" s="14">
        <f>IF(D165="","",D165-N(F165))</f>
      </c>
      <c r="I165" s="16">
        <f>IF(OR(C165="",N(H165)&lt;=0),"",TODAY()-C165)</f>
      </c>
      <c r="J165" s="17">
        <f>IF(D165="","",IF(N(H165)&lt;=0,"Paid",IF(C165="","",IF(I165&lt;=30,"Current",IF(I165&lt;=60,"30 days",IF(I165&lt;=90,"60 days","90+ days"))))))</f>
      </c>
    </row>
    <row r="166" spans="1:10" x14ac:dyDescent="0.25">
      <c r="A166" s="6"/>
      <c r="B166" s="6"/>
      <c r="C166" s="12"/>
      <c r="D166" s="10"/>
      <c r="E166" s="15">
        <f>IF(C166="","",C166+IFERROR(VLOOKUP(B166,'Clients'!$A$5:$I$104,9,FALSE),30))</f>
      </c>
      <c r="F166" s="10"/>
      <c r="G166" s="12"/>
      <c r="H166" s="14">
        <f>IF(D166="","",D166-N(F166))</f>
      </c>
      <c r="I166" s="16">
        <f>IF(OR(C166="",N(H166)&lt;=0),"",TODAY()-C166)</f>
      </c>
      <c r="J166" s="17">
        <f>IF(D166="","",IF(N(H166)&lt;=0,"Paid",IF(C166="","",IF(I166&lt;=30,"Current",IF(I166&lt;=60,"30 days",IF(I166&lt;=90,"60 days","90+ days"))))))</f>
      </c>
    </row>
    <row r="167" spans="1:10" x14ac:dyDescent="0.25">
      <c r="A167" s="6"/>
      <c r="B167" s="6"/>
      <c r="C167" s="12"/>
      <c r="D167" s="10"/>
      <c r="E167" s="15">
        <f>IF(C167="","",C167+IFERROR(VLOOKUP(B167,'Clients'!$A$5:$I$104,9,FALSE),30))</f>
      </c>
      <c r="F167" s="10"/>
      <c r="G167" s="12"/>
      <c r="H167" s="14">
        <f>IF(D167="","",D167-N(F167))</f>
      </c>
      <c r="I167" s="16">
        <f>IF(OR(C167="",N(H167)&lt;=0),"",TODAY()-C167)</f>
      </c>
      <c r="J167" s="17">
        <f>IF(D167="","",IF(N(H167)&lt;=0,"Paid",IF(C167="","",IF(I167&lt;=30,"Current",IF(I167&lt;=60,"30 days",IF(I167&lt;=90,"60 days","90+ days"))))))</f>
      </c>
    </row>
    <row r="168" spans="1:10" x14ac:dyDescent="0.25">
      <c r="A168" s="6"/>
      <c r="B168" s="6"/>
      <c r="C168" s="12"/>
      <c r="D168" s="10"/>
      <c r="E168" s="15">
        <f>IF(C168="","",C168+IFERROR(VLOOKUP(B168,'Clients'!$A$5:$I$104,9,FALSE),30))</f>
      </c>
      <c r="F168" s="10"/>
      <c r="G168" s="12"/>
      <c r="H168" s="14">
        <f>IF(D168="","",D168-N(F168))</f>
      </c>
      <c r="I168" s="16">
        <f>IF(OR(C168="",N(H168)&lt;=0),"",TODAY()-C168)</f>
      </c>
      <c r="J168" s="17">
        <f>IF(D168="","",IF(N(H168)&lt;=0,"Paid",IF(C168="","",IF(I168&lt;=30,"Current",IF(I168&lt;=60,"30 days",IF(I168&lt;=90,"60 days","90+ days"))))))</f>
      </c>
    </row>
    <row r="169" spans="1:10" x14ac:dyDescent="0.25">
      <c r="A169" s="6"/>
      <c r="B169" s="6"/>
      <c r="C169" s="12"/>
      <c r="D169" s="10"/>
      <c r="E169" s="15">
        <f>IF(C169="","",C169+IFERROR(VLOOKUP(B169,'Clients'!$A$5:$I$104,9,FALSE),30))</f>
      </c>
      <c r="F169" s="10"/>
      <c r="G169" s="12"/>
      <c r="H169" s="14">
        <f>IF(D169="","",D169-N(F169))</f>
      </c>
      <c r="I169" s="16">
        <f>IF(OR(C169="",N(H169)&lt;=0),"",TODAY()-C169)</f>
      </c>
      <c r="J169" s="17">
        <f>IF(D169="","",IF(N(H169)&lt;=0,"Paid",IF(C169="","",IF(I169&lt;=30,"Current",IF(I169&lt;=60,"30 days",IF(I169&lt;=90,"60 days","90+ days"))))))</f>
      </c>
    </row>
    <row r="170" spans="1:10" x14ac:dyDescent="0.25">
      <c r="A170" s="6"/>
      <c r="B170" s="6"/>
      <c r="C170" s="12"/>
      <c r="D170" s="10"/>
      <c r="E170" s="15">
        <f>IF(C170="","",C170+IFERROR(VLOOKUP(B170,'Clients'!$A$5:$I$104,9,FALSE),30))</f>
      </c>
      <c r="F170" s="10"/>
      <c r="G170" s="12"/>
      <c r="H170" s="14">
        <f>IF(D170="","",D170-N(F170))</f>
      </c>
      <c r="I170" s="16">
        <f>IF(OR(C170="",N(H170)&lt;=0),"",TODAY()-C170)</f>
      </c>
      <c r="J170" s="17">
        <f>IF(D170="","",IF(N(H170)&lt;=0,"Paid",IF(C170="","",IF(I170&lt;=30,"Current",IF(I170&lt;=60,"30 days",IF(I170&lt;=90,"60 days","90+ days"))))))</f>
      </c>
    </row>
    <row r="171" spans="1:10" x14ac:dyDescent="0.25">
      <c r="A171" s="6"/>
      <c r="B171" s="6"/>
      <c r="C171" s="12"/>
      <c r="D171" s="10"/>
      <c r="E171" s="15">
        <f>IF(C171="","",C171+IFERROR(VLOOKUP(B171,'Clients'!$A$5:$I$104,9,FALSE),30))</f>
      </c>
      <c r="F171" s="10"/>
      <c r="G171" s="12"/>
      <c r="H171" s="14">
        <f>IF(D171="","",D171-N(F171))</f>
      </c>
      <c r="I171" s="16">
        <f>IF(OR(C171="",N(H171)&lt;=0),"",TODAY()-C171)</f>
      </c>
      <c r="J171" s="17">
        <f>IF(D171="","",IF(N(H171)&lt;=0,"Paid",IF(C171="","",IF(I171&lt;=30,"Current",IF(I171&lt;=60,"30 days",IF(I171&lt;=90,"60 days","90+ days"))))))</f>
      </c>
    </row>
    <row r="172" spans="1:10" x14ac:dyDescent="0.25">
      <c r="A172" s="6"/>
      <c r="B172" s="6"/>
      <c r="C172" s="12"/>
      <c r="D172" s="10"/>
      <c r="E172" s="15">
        <f>IF(C172="","",C172+IFERROR(VLOOKUP(B172,'Clients'!$A$5:$I$104,9,FALSE),30))</f>
      </c>
      <c r="F172" s="10"/>
      <c r="G172" s="12"/>
      <c r="H172" s="14">
        <f>IF(D172="","",D172-N(F172))</f>
      </c>
      <c r="I172" s="16">
        <f>IF(OR(C172="",N(H172)&lt;=0),"",TODAY()-C172)</f>
      </c>
      <c r="J172" s="17">
        <f>IF(D172="","",IF(N(H172)&lt;=0,"Paid",IF(C172="","",IF(I172&lt;=30,"Current",IF(I172&lt;=60,"30 days",IF(I172&lt;=90,"60 days","90+ days"))))))</f>
      </c>
    </row>
    <row r="173" spans="1:10" x14ac:dyDescent="0.25">
      <c r="A173" s="6"/>
      <c r="B173" s="6"/>
      <c r="C173" s="12"/>
      <c r="D173" s="10"/>
      <c r="E173" s="15">
        <f>IF(C173="","",C173+IFERROR(VLOOKUP(B173,'Clients'!$A$5:$I$104,9,FALSE),30))</f>
      </c>
      <c r="F173" s="10"/>
      <c r="G173" s="12"/>
      <c r="H173" s="14">
        <f>IF(D173="","",D173-N(F173))</f>
      </c>
      <c r="I173" s="16">
        <f>IF(OR(C173="",N(H173)&lt;=0),"",TODAY()-C173)</f>
      </c>
      <c r="J173" s="17">
        <f>IF(D173="","",IF(N(H173)&lt;=0,"Paid",IF(C173="","",IF(I173&lt;=30,"Current",IF(I173&lt;=60,"30 days",IF(I173&lt;=90,"60 days","90+ days"))))))</f>
      </c>
    </row>
    <row r="174" spans="1:10" x14ac:dyDescent="0.25">
      <c r="A174" s="6"/>
      <c r="B174" s="6"/>
      <c r="C174" s="12"/>
      <c r="D174" s="10"/>
      <c r="E174" s="15">
        <f>IF(C174="","",C174+IFERROR(VLOOKUP(B174,'Clients'!$A$5:$I$104,9,FALSE),30))</f>
      </c>
      <c r="F174" s="10"/>
      <c r="G174" s="12"/>
      <c r="H174" s="14">
        <f>IF(D174="","",D174-N(F174))</f>
      </c>
      <c r="I174" s="16">
        <f>IF(OR(C174="",N(H174)&lt;=0),"",TODAY()-C174)</f>
      </c>
      <c r="J174" s="17">
        <f>IF(D174="","",IF(N(H174)&lt;=0,"Paid",IF(C174="","",IF(I174&lt;=30,"Current",IF(I174&lt;=60,"30 days",IF(I174&lt;=90,"60 days","90+ days"))))))</f>
      </c>
    </row>
    <row r="175" spans="1:10" x14ac:dyDescent="0.25">
      <c r="A175" s="6"/>
      <c r="B175" s="6"/>
      <c r="C175" s="12"/>
      <c r="D175" s="10"/>
      <c r="E175" s="15">
        <f>IF(C175="","",C175+IFERROR(VLOOKUP(B175,'Clients'!$A$5:$I$104,9,FALSE),30))</f>
      </c>
      <c r="F175" s="10"/>
      <c r="G175" s="12"/>
      <c r="H175" s="14">
        <f>IF(D175="","",D175-N(F175))</f>
      </c>
      <c r="I175" s="16">
        <f>IF(OR(C175="",N(H175)&lt;=0),"",TODAY()-C175)</f>
      </c>
      <c r="J175" s="17">
        <f>IF(D175="","",IF(N(H175)&lt;=0,"Paid",IF(C175="","",IF(I175&lt;=30,"Current",IF(I175&lt;=60,"30 days",IF(I175&lt;=90,"60 days","90+ days"))))))</f>
      </c>
    </row>
    <row r="176" spans="1:10" x14ac:dyDescent="0.25">
      <c r="A176" s="6"/>
      <c r="B176" s="6"/>
      <c r="C176" s="12"/>
      <c r="D176" s="10"/>
      <c r="E176" s="15">
        <f>IF(C176="","",C176+IFERROR(VLOOKUP(B176,'Clients'!$A$5:$I$104,9,FALSE),30))</f>
      </c>
      <c r="F176" s="10"/>
      <c r="G176" s="12"/>
      <c r="H176" s="14">
        <f>IF(D176="","",D176-N(F176))</f>
      </c>
      <c r="I176" s="16">
        <f>IF(OR(C176="",N(H176)&lt;=0),"",TODAY()-C176)</f>
      </c>
      <c r="J176" s="17">
        <f>IF(D176="","",IF(N(H176)&lt;=0,"Paid",IF(C176="","",IF(I176&lt;=30,"Current",IF(I176&lt;=60,"30 days",IF(I176&lt;=90,"60 days","90+ days"))))))</f>
      </c>
    </row>
    <row r="177" spans="1:10" x14ac:dyDescent="0.25">
      <c r="A177" s="6"/>
      <c r="B177" s="6"/>
      <c r="C177" s="12"/>
      <c r="D177" s="10"/>
      <c r="E177" s="15">
        <f>IF(C177="","",C177+IFERROR(VLOOKUP(B177,'Clients'!$A$5:$I$104,9,FALSE),30))</f>
      </c>
      <c r="F177" s="10"/>
      <c r="G177" s="12"/>
      <c r="H177" s="14">
        <f>IF(D177="","",D177-N(F177))</f>
      </c>
      <c r="I177" s="16">
        <f>IF(OR(C177="",N(H177)&lt;=0),"",TODAY()-C177)</f>
      </c>
      <c r="J177" s="17">
        <f>IF(D177="","",IF(N(H177)&lt;=0,"Paid",IF(C177="","",IF(I177&lt;=30,"Current",IF(I177&lt;=60,"30 days",IF(I177&lt;=90,"60 days","90+ days"))))))</f>
      </c>
    </row>
    <row r="178" spans="1:10" x14ac:dyDescent="0.25">
      <c r="A178" s="6"/>
      <c r="B178" s="6"/>
      <c r="C178" s="12"/>
      <c r="D178" s="10"/>
      <c r="E178" s="15">
        <f>IF(C178="","",C178+IFERROR(VLOOKUP(B178,'Clients'!$A$5:$I$104,9,FALSE),30))</f>
      </c>
      <c r="F178" s="10"/>
      <c r="G178" s="12"/>
      <c r="H178" s="14">
        <f>IF(D178="","",D178-N(F178))</f>
      </c>
      <c r="I178" s="16">
        <f>IF(OR(C178="",N(H178)&lt;=0),"",TODAY()-C178)</f>
      </c>
      <c r="J178" s="17">
        <f>IF(D178="","",IF(N(H178)&lt;=0,"Paid",IF(C178="","",IF(I178&lt;=30,"Current",IF(I178&lt;=60,"30 days",IF(I178&lt;=90,"60 days","90+ days"))))))</f>
      </c>
    </row>
    <row r="179" spans="1:10" x14ac:dyDescent="0.25">
      <c r="A179" s="6"/>
      <c r="B179" s="6"/>
      <c r="C179" s="12"/>
      <c r="D179" s="10"/>
      <c r="E179" s="15">
        <f>IF(C179="","",C179+IFERROR(VLOOKUP(B179,'Clients'!$A$5:$I$104,9,FALSE),30))</f>
      </c>
      <c r="F179" s="10"/>
      <c r="G179" s="12"/>
      <c r="H179" s="14">
        <f>IF(D179="","",D179-N(F179))</f>
      </c>
      <c r="I179" s="16">
        <f>IF(OR(C179="",N(H179)&lt;=0),"",TODAY()-C179)</f>
      </c>
      <c r="J179" s="17">
        <f>IF(D179="","",IF(N(H179)&lt;=0,"Paid",IF(C179="","",IF(I179&lt;=30,"Current",IF(I179&lt;=60,"30 days",IF(I179&lt;=90,"60 days","90+ days"))))))</f>
      </c>
    </row>
    <row r="180" spans="1:10" x14ac:dyDescent="0.25">
      <c r="A180" s="6"/>
      <c r="B180" s="6"/>
      <c r="C180" s="12"/>
      <c r="D180" s="10"/>
      <c r="E180" s="15">
        <f>IF(C180="","",C180+IFERROR(VLOOKUP(B180,'Clients'!$A$5:$I$104,9,FALSE),30))</f>
      </c>
      <c r="F180" s="10"/>
      <c r="G180" s="12"/>
      <c r="H180" s="14">
        <f>IF(D180="","",D180-N(F180))</f>
      </c>
      <c r="I180" s="16">
        <f>IF(OR(C180="",N(H180)&lt;=0),"",TODAY()-C180)</f>
      </c>
      <c r="J180" s="17">
        <f>IF(D180="","",IF(N(H180)&lt;=0,"Paid",IF(C180="","",IF(I180&lt;=30,"Current",IF(I180&lt;=60,"30 days",IF(I180&lt;=90,"60 days","90+ days"))))))</f>
      </c>
    </row>
    <row r="181" spans="1:10" x14ac:dyDescent="0.25">
      <c r="A181" s="6"/>
      <c r="B181" s="6"/>
      <c r="C181" s="12"/>
      <c r="D181" s="10"/>
      <c r="E181" s="15">
        <f>IF(C181="","",C181+IFERROR(VLOOKUP(B181,'Clients'!$A$5:$I$104,9,FALSE),30))</f>
      </c>
      <c r="F181" s="10"/>
      <c r="G181" s="12"/>
      <c r="H181" s="14">
        <f>IF(D181="","",D181-N(F181))</f>
      </c>
      <c r="I181" s="16">
        <f>IF(OR(C181="",N(H181)&lt;=0),"",TODAY()-C181)</f>
      </c>
      <c r="J181" s="17">
        <f>IF(D181="","",IF(N(H181)&lt;=0,"Paid",IF(C181="","",IF(I181&lt;=30,"Current",IF(I181&lt;=60,"30 days",IF(I181&lt;=90,"60 days","90+ days"))))))</f>
      </c>
    </row>
    <row r="182" spans="1:10" x14ac:dyDescent="0.25">
      <c r="A182" s="6"/>
      <c r="B182" s="6"/>
      <c r="C182" s="12"/>
      <c r="D182" s="10"/>
      <c r="E182" s="15">
        <f>IF(C182="","",C182+IFERROR(VLOOKUP(B182,'Clients'!$A$5:$I$104,9,FALSE),30))</f>
      </c>
      <c r="F182" s="10"/>
      <c r="G182" s="12"/>
      <c r="H182" s="14">
        <f>IF(D182="","",D182-N(F182))</f>
      </c>
      <c r="I182" s="16">
        <f>IF(OR(C182="",N(H182)&lt;=0),"",TODAY()-C182)</f>
      </c>
      <c r="J182" s="17">
        <f>IF(D182="","",IF(N(H182)&lt;=0,"Paid",IF(C182="","",IF(I182&lt;=30,"Current",IF(I182&lt;=60,"30 days",IF(I182&lt;=90,"60 days","90+ days"))))))</f>
      </c>
    </row>
    <row r="183" spans="1:10" x14ac:dyDescent="0.25">
      <c r="A183" s="6"/>
      <c r="B183" s="6"/>
      <c r="C183" s="12"/>
      <c r="D183" s="10"/>
      <c r="E183" s="15">
        <f>IF(C183="","",C183+IFERROR(VLOOKUP(B183,'Clients'!$A$5:$I$104,9,FALSE),30))</f>
      </c>
      <c r="F183" s="10"/>
      <c r="G183" s="12"/>
      <c r="H183" s="14">
        <f>IF(D183="","",D183-N(F183))</f>
      </c>
      <c r="I183" s="16">
        <f>IF(OR(C183="",N(H183)&lt;=0),"",TODAY()-C183)</f>
      </c>
      <c r="J183" s="17">
        <f>IF(D183="","",IF(N(H183)&lt;=0,"Paid",IF(C183="","",IF(I183&lt;=30,"Current",IF(I183&lt;=60,"30 days",IF(I183&lt;=90,"60 days","90+ days"))))))</f>
      </c>
    </row>
    <row r="184" spans="1:10" x14ac:dyDescent="0.25">
      <c r="A184" s="6"/>
      <c r="B184" s="6"/>
      <c r="C184" s="12"/>
      <c r="D184" s="10"/>
      <c r="E184" s="15">
        <f>IF(C184="","",C184+IFERROR(VLOOKUP(B184,'Clients'!$A$5:$I$104,9,FALSE),30))</f>
      </c>
      <c r="F184" s="10"/>
      <c r="G184" s="12"/>
      <c r="H184" s="14">
        <f>IF(D184="","",D184-N(F184))</f>
      </c>
      <c r="I184" s="16">
        <f>IF(OR(C184="",N(H184)&lt;=0),"",TODAY()-C184)</f>
      </c>
      <c r="J184" s="17">
        <f>IF(D184="","",IF(N(H184)&lt;=0,"Paid",IF(C184="","",IF(I184&lt;=30,"Current",IF(I184&lt;=60,"30 days",IF(I184&lt;=90,"60 days","90+ days"))))))</f>
      </c>
    </row>
    <row r="185" spans="1:10" x14ac:dyDescent="0.25">
      <c r="A185" s="6"/>
      <c r="B185" s="6"/>
      <c r="C185" s="12"/>
      <c r="D185" s="10"/>
      <c r="E185" s="15">
        <f>IF(C185="","",C185+IFERROR(VLOOKUP(B185,'Clients'!$A$5:$I$104,9,FALSE),30))</f>
      </c>
      <c r="F185" s="10"/>
      <c r="G185" s="12"/>
      <c r="H185" s="14">
        <f>IF(D185="","",D185-N(F185))</f>
      </c>
      <c r="I185" s="16">
        <f>IF(OR(C185="",N(H185)&lt;=0),"",TODAY()-C185)</f>
      </c>
      <c r="J185" s="17">
        <f>IF(D185="","",IF(N(H185)&lt;=0,"Paid",IF(C185="","",IF(I185&lt;=30,"Current",IF(I185&lt;=60,"30 days",IF(I185&lt;=90,"60 days","90+ days"))))))</f>
      </c>
    </row>
    <row r="186" spans="1:10" x14ac:dyDescent="0.25">
      <c r="A186" s="6"/>
      <c r="B186" s="6"/>
      <c r="C186" s="12"/>
      <c r="D186" s="10"/>
      <c r="E186" s="15">
        <f>IF(C186="","",C186+IFERROR(VLOOKUP(B186,'Clients'!$A$5:$I$104,9,FALSE),30))</f>
      </c>
      <c r="F186" s="10"/>
      <c r="G186" s="12"/>
      <c r="H186" s="14">
        <f>IF(D186="","",D186-N(F186))</f>
      </c>
      <c r="I186" s="16">
        <f>IF(OR(C186="",N(H186)&lt;=0),"",TODAY()-C186)</f>
      </c>
      <c r="J186" s="17">
        <f>IF(D186="","",IF(N(H186)&lt;=0,"Paid",IF(C186="","",IF(I186&lt;=30,"Current",IF(I186&lt;=60,"30 days",IF(I186&lt;=90,"60 days","90+ days"))))))</f>
      </c>
    </row>
    <row r="187" spans="1:10" x14ac:dyDescent="0.25">
      <c r="A187" s="6"/>
      <c r="B187" s="6"/>
      <c r="C187" s="12"/>
      <c r="D187" s="10"/>
      <c r="E187" s="15">
        <f>IF(C187="","",C187+IFERROR(VLOOKUP(B187,'Clients'!$A$5:$I$104,9,FALSE),30))</f>
      </c>
      <c r="F187" s="10"/>
      <c r="G187" s="12"/>
      <c r="H187" s="14">
        <f>IF(D187="","",D187-N(F187))</f>
      </c>
      <c r="I187" s="16">
        <f>IF(OR(C187="",N(H187)&lt;=0),"",TODAY()-C187)</f>
      </c>
      <c r="J187" s="17">
        <f>IF(D187="","",IF(N(H187)&lt;=0,"Paid",IF(C187="","",IF(I187&lt;=30,"Current",IF(I187&lt;=60,"30 days",IF(I187&lt;=90,"60 days","90+ days"))))))</f>
      </c>
    </row>
    <row r="188" spans="1:10" x14ac:dyDescent="0.25">
      <c r="A188" s="6"/>
      <c r="B188" s="6"/>
      <c r="C188" s="12"/>
      <c r="D188" s="10"/>
      <c r="E188" s="15">
        <f>IF(C188="","",C188+IFERROR(VLOOKUP(B188,'Clients'!$A$5:$I$104,9,FALSE),30))</f>
      </c>
      <c r="F188" s="10"/>
      <c r="G188" s="12"/>
      <c r="H188" s="14">
        <f>IF(D188="","",D188-N(F188))</f>
      </c>
      <c r="I188" s="16">
        <f>IF(OR(C188="",N(H188)&lt;=0),"",TODAY()-C188)</f>
      </c>
      <c r="J188" s="17">
        <f>IF(D188="","",IF(N(H188)&lt;=0,"Paid",IF(C188="","",IF(I188&lt;=30,"Current",IF(I188&lt;=60,"30 days",IF(I188&lt;=90,"60 days","90+ days"))))))</f>
      </c>
    </row>
    <row r="189" spans="1:10" x14ac:dyDescent="0.25">
      <c r="A189" s="6"/>
      <c r="B189" s="6"/>
      <c r="C189" s="12"/>
      <c r="D189" s="10"/>
      <c r="E189" s="15">
        <f>IF(C189="","",C189+IFERROR(VLOOKUP(B189,'Clients'!$A$5:$I$104,9,FALSE),30))</f>
      </c>
      <c r="F189" s="10"/>
      <c r="G189" s="12"/>
      <c r="H189" s="14">
        <f>IF(D189="","",D189-N(F189))</f>
      </c>
      <c r="I189" s="16">
        <f>IF(OR(C189="",N(H189)&lt;=0),"",TODAY()-C189)</f>
      </c>
      <c r="J189" s="17">
        <f>IF(D189="","",IF(N(H189)&lt;=0,"Paid",IF(C189="","",IF(I189&lt;=30,"Current",IF(I189&lt;=60,"30 days",IF(I189&lt;=90,"60 days","90+ days"))))))</f>
      </c>
    </row>
    <row r="190" spans="1:10" x14ac:dyDescent="0.25">
      <c r="A190" s="6"/>
      <c r="B190" s="6"/>
      <c r="C190" s="12"/>
      <c r="D190" s="10"/>
      <c r="E190" s="15">
        <f>IF(C190="","",C190+IFERROR(VLOOKUP(B190,'Clients'!$A$5:$I$104,9,FALSE),30))</f>
      </c>
      <c r="F190" s="10"/>
      <c r="G190" s="12"/>
      <c r="H190" s="14">
        <f>IF(D190="","",D190-N(F190))</f>
      </c>
      <c r="I190" s="16">
        <f>IF(OR(C190="",N(H190)&lt;=0),"",TODAY()-C190)</f>
      </c>
      <c r="J190" s="17">
        <f>IF(D190="","",IF(N(H190)&lt;=0,"Paid",IF(C190="","",IF(I190&lt;=30,"Current",IF(I190&lt;=60,"30 days",IF(I190&lt;=90,"60 days","90+ days"))))))</f>
      </c>
    </row>
    <row r="191" spans="1:10" x14ac:dyDescent="0.25">
      <c r="A191" s="6"/>
      <c r="B191" s="6"/>
      <c r="C191" s="12"/>
      <c r="D191" s="10"/>
      <c r="E191" s="15">
        <f>IF(C191="","",C191+IFERROR(VLOOKUP(B191,'Clients'!$A$5:$I$104,9,FALSE),30))</f>
      </c>
      <c r="F191" s="10"/>
      <c r="G191" s="12"/>
      <c r="H191" s="14">
        <f>IF(D191="","",D191-N(F191))</f>
      </c>
      <c r="I191" s="16">
        <f>IF(OR(C191="",N(H191)&lt;=0),"",TODAY()-C191)</f>
      </c>
      <c r="J191" s="17">
        <f>IF(D191="","",IF(N(H191)&lt;=0,"Paid",IF(C191="","",IF(I191&lt;=30,"Current",IF(I191&lt;=60,"30 days",IF(I191&lt;=90,"60 days","90+ days"))))))</f>
      </c>
    </row>
    <row r="192" spans="1:10" x14ac:dyDescent="0.25">
      <c r="A192" s="6"/>
      <c r="B192" s="6"/>
      <c r="C192" s="12"/>
      <c r="D192" s="10"/>
      <c r="E192" s="15">
        <f>IF(C192="","",C192+IFERROR(VLOOKUP(B192,'Clients'!$A$5:$I$104,9,FALSE),30))</f>
      </c>
      <c r="F192" s="10"/>
      <c r="G192" s="12"/>
      <c r="H192" s="14">
        <f>IF(D192="","",D192-N(F192))</f>
      </c>
      <c r="I192" s="16">
        <f>IF(OR(C192="",N(H192)&lt;=0),"",TODAY()-C192)</f>
      </c>
      <c r="J192" s="17">
        <f>IF(D192="","",IF(N(H192)&lt;=0,"Paid",IF(C192="","",IF(I192&lt;=30,"Current",IF(I192&lt;=60,"30 days",IF(I192&lt;=90,"60 days","90+ days"))))))</f>
      </c>
    </row>
    <row r="193" spans="1:10" x14ac:dyDescent="0.25">
      <c r="A193" s="6"/>
      <c r="B193" s="6"/>
      <c r="C193" s="12"/>
      <c r="D193" s="10"/>
      <c r="E193" s="15">
        <f>IF(C193="","",C193+IFERROR(VLOOKUP(B193,'Clients'!$A$5:$I$104,9,FALSE),30))</f>
      </c>
      <c r="F193" s="10"/>
      <c r="G193" s="12"/>
      <c r="H193" s="14">
        <f>IF(D193="","",D193-N(F193))</f>
      </c>
      <c r="I193" s="16">
        <f>IF(OR(C193="",N(H193)&lt;=0),"",TODAY()-C193)</f>
      </c>
      <c r="J193" s="17">
        <f>IF(D193="","",IF(N(H193)&lt;=0,"Paid",IF(C193="","",IF(I193&lt;=30,"Current",IF(I193&lt;=60,"30 days",IF(I193&lt;=90,"60 days","90+ days"))))))</f>
      </c>
    </row>
    <row r="194" spans="1:10" x14ac:dyDescent="0.25">
      <c r="A194" s="6"/>
      <c r="B194" s="6"/>
      <c r="C194" s="12"/>
      <c r="D194" s="10"/>
      <c r="E194" s="15">
        <f>IF(C194="","",C194+IFERROR(VLOOKUP(B194,'Clients'!$A$5:$I$104,9,FALSE),30))</f>
      </c>
      <c r="F194" s="10"/>
      <c r="G194" s="12"/>
      <c r="H194" s="14">
        <f>IF(D194="","",D194-N(F194))</f>
      </c>
      <c r="I194" s="16">
        <f>IF(OR(C194="",N(H194)&lt;=0),"",TODAY()-C194)</f>
      </c>
      <c r="J194" s="17">
        <f>IF(D194="","",IF(N(H194)&lt;=0,"Paid",IF(C194="","",IF(I194&lt;=30,"Current",IF(I194&lt;=60,"30 days",IF(I194&lt;=90,"60 days","90+ days"))))))</f>
      </c>
    </row>
    <row r="195" spans="1:10" x14ac:dyDescent="0.25">
      <c r="A195" s="6"/>
      <c r="B195" s="6"/>
      <c r="C195" s="12"/>
      <c r="D195" s="10"/>
      <c r="E195" s="15">
        <f>IF(C195="","",C195+IFERROR(VLOOKUP(B195,'Clients'!$A$5:$I$104,9,FALSE),30))</f>
      </c>
      <c r="F195" s="10"/>
      <c r="G195" s="12"/>
      <c r="H195" s="14">
        <f>IF(D195="","",D195-N(F195))</f>
      </c>
      <c r="I195" s="16">
        <f>IF(OR(C195="",N(H195)&lt;=0),"",TODAY()-C195)</f>
      </c>
      <c r="J195" s="17">
        <f>IF(D195="","",IF(N(H195)&lt;=0,"Paid",IF(C195="","",IF(I195&lt;=30,"Current",IF(I195&lt;=60,"30 days",IF(I195&lt;=90,"60 days","90+ days"))))))</f>
      </c>
    </row>
    <row r="196" spans="1:10" x14ac:dyDescent="0.25">
      <c r="A196" s="6"/>
      <c r="B196" s="6"/>
      <c r="C196" s="12"/>
      <c r="D196" s="10"/>
      <c r="E196" s="15">
        <f>IF(C196="","",C196+IFERROR(VLOOKUP(B196,'Clients'!$A$5:$I$104,9,FALSE),30))</f>
      </c>
      <c r="F196" s="10"/>
      <c r="G196" s="12"/>
      <c r="H196" s="14">
        <f>IF(D196="","",D196-N(F196))</f>
      </c>
      <c r="I196" s="16">
        <f>IF(OR(C196="",N(H196)&lt;=0),"",TODAY()-C196)</f>
      </c>
      <c r="J196" s="17">
        <f>IF(D196="","",IF(N(H196)&lt;=0,"Paid",IF(C196="","",IF(I196&lt;=30,"Current",IF(I196&lt;=60,"30 days",IF(I196&lt;=90,"60 days","90+ days"))))))</f>
      </c>
    </row>
    <row r="197" spans="1:10" x14ac:dyDescent="0.25">
      <c r="A197" s="6"/>
      <c r="B197" s="6"/>
      <c r="C197" s="12"/>
      <c r="D197" s="10"/>
      <c r="E197" s="15">
        <f>IF(C197="","",C197+IFERROR(VLOOKUP(B197,'Clients'!$A$5:$I$104,9,FALSE),30))</f>
      </c>
      <c r="F197" s="10"/>
      <c r="G197" s="12"/>
      <c r="H197" s="14">
        <f>IF(D197="","",D197-N(F197))</f>
      </c>
      <c r="I197" s="16">
        <f>IF(OR(C197="",N(H197)&lt;=0),"",TODAY()-C197)</f>
      </c>
      <c r="J197" s="17">
        <f>IF(D197="","",IF(N(H197)&lt;=0,"Paid",IF(C197="","",IF(I197&lt;=30,"Current",IF(I197&lt;=60,"30 days",IF(I197&lt;=90,"60 days","90+ days"))))))</f>
      </c>
    </row>
    <row r="198" spans="1:10" x14ac:dyDescent="0.25">
      <c r="A198" s="6"/>
      <c r="B198" s="6"/>
      <c r="C198" s="12"/>
      <c r="D198" s="10"/>
      <c r="E198" s="15">
        <f>IF(C198="","",C198+IFERROR(VLOOKUP(B198,'Clients'!$A$5:$I$104,9,FALSE),30))</f>
      </c>
      <c r="F198" s="10"/>
      <c r="G198" s="12"/>
      <c r="H198" s="14">
        <f>IF(D198="","",D198-N(F198))</f>
      </c>
      <c r="I198" s="16">
        <f>IF(OR(C198="",N(H198)&lt;=0),"",TODAY()-C198)</f>
      </c>
      <c r="J198" s="17">
        <f>IF(D198="","",IF(N(H198)&lt;=0,"Paid",IF(C198="","",IF(I198&lt;=30,"Current",IF(I198&lt;=60,"30 days",IF(I198&lt;=90,"60 days","90+ days"))))))</f>
      </c>
    </row>
    <row r="199" spans="1:10" x14ac:dyDescent="0.25">
      <c r="A199" s="6"/>
      <c r="B199" s="6"/>
      <c r="C199" s="12"/>
      <c r="D199" s="10"/>
      <c r="E199" s="15">
        <f>IF(C199="","",C199+IFERROR(VLOOKUP(B199,'Clients'!$A$5:$I$104,9,FALSE),30))</f>
      </c>
      <c r="F199" s="10"/>
      <c r="G199" s="12"/>
      <c r="H199" s="14">
        <f>IF(D199="","",D199-N(F199))</f>
      </c>
      <c r="I199" s="16">
        <f>IF(OR(C199="",N(H199)&lt;=0),"",TODAY()-C199)</f>
      </c>
      <c r="J199" s="17">
        <f>IF(D199="","",IF(N(H199)&lt;=0,"Paid",IF(C199="","",IF(I199&lt;=30,"Current",IF(I199&lt;=60,"30 days",IF(I199&lt;=90,"60 days","90+ days"))))))</f>
      </c>
    </row>
    <row r="200" spans="1:10" x14ac:dyDescent="0.25">
      <c r="A200" s="6"/>
      <c r="B200" s="6"/>
      <c r="C200" s="12"/>
      <c r="D200" s="10"/>
      <c r="E200" s="15">
        <f>IF(C200="","",C200+IFERROR(VLOOKUP(B200,'Clients'!$A$5:$I$104,9,FALSE),30))</f>
      </c>
      <c r="F200" s="10"/>
      <c r="G200" s="12"/>
      <c r="H200" s="14">
        <f>IF(D200="","",D200-N(F200))</f>
      </c>
      <c r="I200" s="16">
        <f>IF(OR(C200="",N(H200)&lt;=0),"",TODAY()-C200)</f>
      </c>
      <c r="J200" s="17">
        <f>IF(D200="","",IF(N(H200)&lt;=0,"Paid",IF(C200="","",IF(I200&lt;=30,"Current",IF(I200&lt;=60,"30 days",IF(I200&lt;=90,"60 days","90+ days"))))))</f>
      </c>
    </row>
    <row r="201" spans="1:10" x14ac:dyDescent="0.25">
      <c r="A201" s="6"/>
      <c r="B201" s="6"/>
      <c r="C201" s="12"/>
      <c r="D201" s="10"/>
      <c r="E201" s="15">
        <f>IF(C201="","",C201+IFERROR(VLOOKUP(B201,'Clients'!$A$5:$I$104,9,FALSE),30))</f>
      </c>
      <c r="F201" s="10"/>
      <c r="G201" s="12"/>
      <c r="H201" s="14">
        <f>IF(D201="","",D201-N(F201))</f>
      </c>
      <c r="I201" s="16">
        <f>IF(OR(C201="",N(H201)&lt;=0),"",TODAY()-C201)</f>
      </c>
      <c r="J201" s="17">
        <f>IF(D201="","",IF(N(H201)&lt;=0,"Paid",IF(C201="","",IF(I201&lt;=30,"Current",IF(I201&lt;=60,"30 days",IF(I201&lt;=90,"60 days","90+ days"))))))</f>
      </c>
    </row>
    <row r="202" spans="1:10" x14ac:dyDescent="0.25">
      <c r="A202" s="6"/>
      <c r="B202" s="6"/>
      <c r="C202" s="12"/>
      <c r="D202" s="10"/>
      <c r="E202" s="15">
        <f>IF(C202="","",C202+IFERROR(VLOOKUP(B202,'Clients'!$A$5:$I$104,9,FALSE),30))</f>
      </c>
      <c r="F202" s="10"/>
      <c r="G202" s="12"/>
      <c r="H202" s="14">
        <f>IF(D202="","",D202-N(F202))</f>
      </c>
      <c r="I202" s="16">
        <f>IF(OR(C202="",N(H202)&lt;=0),"",TODAY()-C202)</f>
      </c>
      <c r="J202" s="17">
        <f>IF(D202="","",IF(N(H202)&lt;=0,"Paid",IF(C202="","",IF(I202&lt;=30,"Current",IF(I202&lt;=60,"30 days",IF(I202&lt;=90,"60 days","90+ days"))))))</f>
      </c>
    </row>
    <row r="203" spans="1:10" x14ac:dyDescent="0.25">
      <c r="A203" s="6"/>
      <c r="B203" s="6"/>
      <c r="C203" s="12"/>
      <c r="D203" s="10"/>
      <c r="E203" s="15">
        <f>IF(C203="","",C203+IFERROR(VLOOKUP(B203,'Clients'!$A$5:$I$104,9,FALSE),30))</f>
      </c>
      <c r="F203" s="10"/>
      <c r="G203" s="12"/>
      <c r="H203" s="14">
        <f>IF(D203="","",D203-N(F203))</f>
      </c>
      <c r="I203" s="16">
        <f>IF(OR(C203="",N(H203)&lt;=0),"",TODAY()-C203)</f>
      </c>
      <c r="J203" s="17">
        <f>IF(D203="","",IF(N(H203)&lt;=0,"Paid",IF(C203="","",IF(I203&lt;=30,"Current",IF(I203&lt;=60,"30 days",IF(I203&lt;=90,"60 days","90+ days"))))))</f>
      </c>
    </row>
    <row r="204" spans="1:10" x14ac:dyDescent="0.25">
      <c r="A204" s="6"/>
      <c r="B204" s="6"/>
      <c r="C204" s="12"/>
      <c r="D204" s="10"/>
      <c r="E204" s="15">
        <f>IF(C204="","",C204+IFERROR(VLOOKUP(B204,'Clients'!$A$5:$I$104,9,FALSE),30))</f>
      </c>
      <c r="F204" s="10"/>
      <c r="G204" s="12"/>
      <c r="H204" s="14">
        <f>IF(D204="","",D204-N(F204))</f>
      </c>
      <c r="I204" s="16">
        <f>IF(OR(C204="",N(H204)&lt;=0),"",TODAY()-C204)</f>
      </c>
      <c r="J204" s="17">
        <f>IF(D204="","",IF(N(H204)&lt;=0,"Paid",IF(C204="","",IF(I204&lt;=30,"Current",IF(I204&lt;=60,"30 days",IF(I204&lt;=90,"60 days","90+ days"))))))</f>
      </c>
    </row>
    <row r="205" spans="1:10" x14ac:dyDescent="0.25">
      <c r="A205" s="6"/>
      <c r="B205" s="6"/>
      <c r="C205" s="12"/>
      <c r="D205" s="10"/>
      <c r="E205" s="15">
        <f>IF(C205="","",C205+IFERROR(VLOOKUP(B205,'Clients'!$A$5:$I$104,9,FALSE),30))</f>
      </c>
      <c r="F205" s="10"/>
      <c r="G205" s="12"/>
      <c r="H205" s="14">
        <f>IF(D205="","",D205-N(F205))</f>
      </c>
      <c r="I205" s="16">
        <f>IF(OR(C205="",N(H205)&lt;=0),"",TODAY()-C205)</f>
      </c>
      <c r="J205" s="17">
        <f>IF(D205="","",IF(N(H205)&lt;=0,"Paid",IF(C205="","",IF(I205&lt;=30,"Current",IF(I205&lt;=60,"30 days",IF(I205&lt;=90,"60 days","90+ days"))))))</f>
      </c>
    </row>
    <row r="206" spans="1:10" x14ac:dyDescent="0.25">
      <c r="A206" s="6"/>
      <c r="B206" s="6"/>
      <c r="C206" s="12"/>
      <c r="D206" s="10"/>
      <c r="E206" s="15">
        <f>IF(C206="","",C206+IFERROR(VLOOKUP(B206,'Clients'!$A$5:$I$104,9,FALSE),30))</f>
      </c>
      <c r="F206" s="10"/>
      <c r="G206" s="12"/>
      <c r="H206" s="14">
        <f>IF(D206="","",D206-N(F206))</f>
      </c>
      <c r="I206" s="16">
        <f>IF(OR(C206="",N(H206)&lt;=0),"",TODAY()-C206)</f>
      </c>
      <c r="J206" s="17">
        <f>IF(D206="","",IF(N(H206)&lt;=0,"Paid",IF(C206="","",IF(I206&lt;=30,"Current",IF(I206&lt;=60,"30 days",IF(I206&lt;=90,"60 days","90+ days"))))))</f>
      </c>
    </row>
    <row r="207" spans="1:10" x14ac:dyDescent="0.25">
      <c r="A207" s="6"/>
      <c r="B207" s="6"/>
      <c r="C207" s="12"/>
      <c r="D207" s="10"/>
      <c r="E207" s="15">
        <f>IF(C207="","",C207+IFERROR(VLOOKUP(B207,'Clients'!$A$5:$I$104,9,FALSE),30))</f>
      </c>
      <c r="F207" s="10"/>
      <c r="G207" s="12"/>
      <c r="H207" s="14">
        <f>IF(D207="","",D207-N(F207))</f>
      </c>
      <c r="I207" s="16">
        <f>IF(OR(C207="",N(H207)&lt;=0),"",TODAY()-C207)</f>
      </c>
      <c r="J207" s="17">
        <f>IF(D207="","",IF(N(H207)&lt;=0,"Paid",IF(C207="","",IF(I207&lt;=30,"Current",IF(I207&lt;=60,"30 days",IF(I207&lt;=90,"60 days","90+ days"))))))</f>
      </c>
    </row>
    <row r="208" spans="1:10" x14ac:dyDescent="0.25">
      <c r="A208" s="6"/>
      <c r="B208" s="6"/>
      <c r="C208" s="12"/>
      <c r="D208" s="10"/>
      <c r="E208" s="15">
        <f>IF(C208="","",C208+IFERROR(VLOOKUP(B208,'Clients'!$A$5:$I$104,9,FALSE),30))</f>
      </c>
      <c r="F208" s="10"/>
      <c r="G208" s="12"/>
      <c r="H208" s="14">
        <f>IF(D208="","",D208-N(F208))</f>
      </c>
      <c r="I208" s="16">
        <f>IF(OR(C208="",N(H208)&lt;=0),"",TODAY()-C208)</f>
      </c>
      <c r="J208" s="17">
        <f>IF(D208="","",IF(N(H208)&lt;=0,"Paid",IF(C208="","",IF(I208&lt;=30,"Current",IF(I208&lt;=60,"30 days",IF(I208&lt;=90,"60 days","90+ days"))))))</f>
      </c>
    </row>
    <row r="209" spans="1:10" x14ac:dyDescent="0.25">
      <c r="A209" s="6"/>
      <c r="B209" s="6"/>
      <c r="C209" s="12"/>
      <c r="D209" s="10"/>
      <c r="E209" s="15">
        <f>IF(C209="","",C209+IFERROR(VLOOKUP(B209,'Clients'!$A$5:$I$104,9,FALSE),30))</f>
      </c>
      <c r="F209" s="10"/>
      <c r="G209" s="12"/>
      <c r="H209" s="14">
        <f>IF(D209="","",D209-N(F209))</f>
      </c>
      <c r="I209" s="16">
        <f>IF(OR(C209="",N(H209)&lt;=0),"",TODAY()-C209)</f>
      </c>
      <c r="J209" s="17">
        <f>IF(D209="","",IF(N(H209)&lt;=0,"Paid",IF(C209="","",IF(I209&lt;=30,"Current",IF(I209&lt;=60,"30 days",IF(I209&lt;=90,"60 days","90+ days"))))))</f>
      </c>
    </row>
    <row r="210" spans="1:10" x14ac:dyDescent="0.25">
      <c r="A210" s="6"/>
      <c r="B210" s="6"/>
      <c r="C210" s="12"/>
      <c r="D210" s="10"/>
      <c r="E210" s="15">
        <f>IF(C210="","",C210+IFERROR(VLOOKUP(B210,'Clients'!$A$5:$I$104,9,FALSE),30))</f>
      </c>
      <c r="F210" s="10"/>
      <c r="G210" s="12"/>
      <c r="H210" s="14">
        <f>IF(D210="","",D210-N(F210))</f>
      </c>
      <c r="I210" s="16">
        <f>IF(OR(C210="",N(H210)&lt;=0),"",TODAY()-C210)</f>
      </c>
      <c r="J210" s="17">
        <f>IF(D210="","",IF(N(H210)&lt;=0,"Paid",IF(C210="","",IF(I210&lt;=30,"Current",IF(I210&lt;=60,"30 days",IF(I210&lt;=90,"60 days","90+ days"))))))</f>
      </c>
    </row>
    <row r="211" spans="1:10" x14ac:dyDescent="0.25">
      <c r="A211" s="6"/>
      <c r="B211" s="6"/>
      <c r="C211" s="12"/>
      <c r="D211" s="10"/>
      <c r="E211" s="15">
        <f>IF(C211="","",C211+IFERROR(VLOOKUP(B211,'Clients'!$A$5:$I$104,9,FALSE),30))</f>
      </c>
      <c r="F211" s="10"/>
      <c r="G211" s="12"/>
      <c r="H211" s="14">
        <f>IF(D211="","",D211-N(F211))</f>
      </c>
      <c r="I211" s="16">
        <f>IF(OR(C211="",N(H211)&lt;=0),"",TODAY()-C211)</f>
      </c>
      <c r="J211" s="17">
        <f>IF(D211="","",IF(N(H211)&lt;=0,"Paid",IF(C211="","",IF(I211&lt;=30,"Current",IF(I211&lt;=60,"30 days",IF(I211&lt;=90,"60 days","90+ days"))))))</f>
      </c>
    </row>
    <row r="212" spans="1:10" x14ac:dyDescent="0.25">
      <c r="A212" s="6"/>
      <c r="B212" s="6"/>
      <c r="C212" s="12"/>
      <c r="D212" s="10"/>
      <c r="E212" s="15">
        <f>IF(C212="","",C212+IFERROR(VLOOKUP(B212,'Clients'!$A$5:$I$104,9,FALSE),30))</f>
      </c>
      <c r="F212" s="10"/>
      <c r="G212" s="12"/>
      <c r="H212" s="14">
        <f>IF(D212="","",D212-N(F212))</f>
      </c>
      <c r="I212" s="16">
        <f>IF(OR(C212="",N(H212)&lt;=0),"",TODAY()-C212)</f>
      </c>
      <c r="J212" s="17">
        <f>IF(D212="","",IF(N(H212)&lt;=0,"Paid",IF(C212="","",IF(I212&lt;=30,"Current",IF(I212&lt;=60,"30 days",IF(I212&lt;=90,"60 days","90+ days"))))))</f>
      </c>
    </row>
    <row r="213" spans="1:10" x14ac:dyDescent="0.25">
      <c r="A213" s="6"/>
      <c r="B213" s="6"/>
      <c r="C213" s="12"/>
      <c r="D213" s="10"/>
      <c r="E213" s="15">
        <f>IF(C213="","",C213+IFERROR(VLOOKUP(B213,'Clients'!$A$5:$I$104,9,FALSE),30))</f>
      </c>
      <c r="F213" s="10"/>
      <c r="G213" s="12"/>
      <c r="H213" s="14">
        <f>IF(D213="","",D213-N(F213))</f>
      </c>
      <c r="I213" s="16">
        <f>IF(OR(C213="",N(H213)&lt;=0),"",TODAY()-C213)</f>
      </c>
      <c r="J213" s="17">
        <f>IF(D213="","",IF(N(H213)&lt;=0,"Paid",IF(C213="","",IF(I213&lt;=30,"Current",IF(I213&lt;=60,"30 days",IF(I213&lt;=90,"60 days","90+ days"))))))</f>
      </c>
    </row>
    <row r="214" spans="1:10" x14ac:dyDescent="0.25">
      <c r="A214" s="6"/>
      <c r="B214" s="6"/>
      <c r="C214" s="12"/>
      <c r="D214" s="10"/>
      <c r="E214" s="15">
        <f>IF(C214="","",C214+IFERROR(VLOOKUP(B214,'Clients'!$A$5:$I$104,9,FALSE),30))</f>
      </c>
      <c r="F214" s="10"/>
      <c r="G214" s="12"/>
      <c r="H214" s="14">
        <f>IF(D214="","",D214-N(F214))</f>
      </c>
      <c r="I214" s="16">
        <f>IF(OR(C214="",N(H214)&lt;=0),"",TODAY()-C214)</f>
      </c>
      <c r="J214" s="17">
        <f>IF(D214="","",IF(N(H214)&lt;=0,"Paid",IF(C214="","",IF(I214&lt;=30,"Current",IF(I214&lt;=60,"30 days",IF(I214&lt;=90,"60 days","90+ days"))))))</f>
      </c>
    </row>
    <row r="215" spans="1:10" x14ac:dyDescent="0.25">
      <c r="A215" s="6"/>
      <c r="B215" s="6"/>
      <c r="C215" s="12"/>
      <c r="D215" s="10"/>
      <c r="E215" s="15">
        <f>IF(C215="","",C215+IFERROR(VLOOKUP(B215,'Clients'!$A$5:$I$104,9,FALSE),30))</f>
      </c>
      <c r="F215" s="10"/>
      <c r="G215" s="12"/>
      <c r="H215" s="14">
        <f>IF(D215="","",D215-N(F215))</f>
      </c>
      <c r="I215" s="16">
        <f>IF(OR(C215="",N(H215)&lt;=0),"",TODAY()-C215)</f>
      </c>
      <c r="J215" s="17">
        <f>IF(D215="","",IF(N(H215)&lt;=0,"Paid",IF(C215="","",IF(I215&lt;=30,"Current",IF(I215&lt;=60,"30 days",IF(I215&lt;=90,"60 days","90+ days"))))))</f>
      </c>
    </row>
    <row r="216" spans="1:10" x14ac:dyDescent="0.25">
      <c r="A216" s="6"/>
      <c r="B216" s="6"/>
      <c r="C216" s="12"/>
      <c r="D216" s="10"/>
      <c r="E216" s="15">
        <f>IF(C216="","",C216+IFERROR(VLOOKUP(B216,'Clients'!$A$5:$I$104,9,FALSE),30))</f>
      </c>
      <c r="F216" s="10"/>
      <c r="G216" s="12"/>
      <c r="H216" s="14">
        <f>IF(D216="","",D216-N(F216))</f>
      </c>
      <c r="I216" s="16">
        <f>IF(OR(C216="",N(H216)&lt;=0),"",TODAY()-C216)</f>
      </c>
      <c r="J216" s="17">
        <f>IF(D216="","",IF(N(H216)&lt;=0,"Paid",IF(C216="","",IF(I216&lt;=30,"Current",IF(I216&lt;=60,"30 days",IF(I216&lt;=90,"60 days","90+ days"))))))</f>
      </c>
    </row>
    <row r="217" spans="1:10" x14ac:dyDescent="0.25">
      <c r="A217" s="6"/>
      <c r="B217" s="6"/>
      <c r="C217" s="12"/>
      <c r="D217" s="10"/>
      <c r="E217" s="15">
        <f>IF(C217="","",C217+IFERROR(VLOOKUP(B217,'Clients'!$A$5:$I$104,9,FALSE),30))</f>
      </c>
      <c r="F217" s="10"/>
      <c r="G217" s="12"/>
      <c r="H217" s="14">
        <f>IF(D217="","",D217-N(F217))</f>
      </c>
      <c r="I217" s="16">
        <f>IF(OR(C217="",N(H217)&lt;=0),"",TODAY()-C217)</f>
      </c>
      <c r="J217" s="17">
        <f>IF(D217="","",IF(N(H217)&lt;=0,"Paid",IF(C217="","",IF(I217&lt;=30,"Current",IF(I217&lt;=60,"30 days",IF(I217&lt;=90,"60 days","90+ days"))))))</f>
      </c>
    </row>
    <row r="218" spans="1:10" x14ac:dyDescent="0.25">
      <c r="A218" s="6"/>
      <c r="B218" s="6"/>
      <c r="C218" s="12"/>
      <c r="D218" s="10"/>
      <c r="E218" s="15">
        <f>IF(C218="","",C218+IFERROR(VLOOKUP(B218,'Clients'!$A$5:$I$104,9,FALSE),30))</f>
      </c>
      <c r="F218" s="10"/>
      <c r="G218" s="12"/>
      <c r="H218" s="14">
        <f>IF(D218="","",D218-N(F218))</f>
      </c>
      <c r="I218" s="16">
        <f>IF(OR(C218="",N(H218)&lt;=0),"",TODAY()-C218)</f>
      </c>
      <c r="J218" s="17">
        <f>IF(D218="","",IF(N(H218)&lt;=0,"Paid",IF(C218="","",IF(I218&lt;=30,"Current",IF(I218&lt;=60,"30 days",IF(I218&lt;=90,"60 days","90+ days"))))))</f>
      </c>
    </row>
    <row r="219" spans="1:10" x14ac:dyDescent="0.25">
      <c r="A219" s="6"/>
      <c r="B219" s="6"/>
      <c r="C219" s="12"/>
      <c r="D219" s="10"/>
      <c r="E219" s="15">
        <f>IF(C219="","",C219+IFERROR(VLOOKUP(B219,'Clients'!$A$5:$I$104,9,FALSE),30))</f>
      </c>
      <c r="F219" s="10"/>
      <c r="G219" s="12"/>
      <c r="H219" s="14">
        <f>IF(D219="","",D219-N(F219))</f>
      </c>
      <c r="I219" s="16">
        <f>IF(OR(C219="",N(H219)&lt;=0),"",TODAY()-C219)</f>
      </c>
      <c r="J219" s="17">
        <f>IF(D219="","",IF(N(H219)&lt;=0,"Paid",IF(C219="","",IF(I219&lt;=30,"Current",IF(I219&lt;=60,"30 days",IF(I219&lt;=90,"60 days","90+ days"))))))</f>
      </c>
    </row>
    <row r="220" spans="1:10" x14ac:dyDescent="0.25">
      <c r="A220" s="6"/>
      <c r="B220" s="6"/>
      <c r="C220" s="12"/>
      <c r="D220" s="10"/>
      <c r="E220" s="15">
        <f>IF(C220="","",C220+IFERROR(VLOOKUP(B220,'Clients'!$A$5:$I$104,9,FALSE),30))</f>
      </c>
      <c r="F220" s="10"/>
      <c r="G220" s="12"/>
      <c r="H220" s="14">
        <f>IF(D220="","",D220-N(F220))</f>
      </c>
      <c r="I220" s="16">
        <f>IF(OR(C220="",N(H220)&lt;=0),"",TODAY()-C220)</f>
      </c>
      <c r="J220" s="17">
        <f>IF(D220="","",IF(N(H220)&lt;=0,"Paid",IF(C220="","",IF(I220&lt;=30,"Current",IF(I220&lt;=60,"30 days",IF(I220&lt;=90,"60 days","90+ days"))))))</f>
      </c>
    </row>
    <row r="221" spans="1:10" x14ac:dyDescent="0.25">
      <c r="A221" s="6"/>
      <c r="B221" s="6"/>
      <c r="C221" s="12"/>
      <c r="D221" s="10"/>
      <c r="E221" s="15">
        <f>IF(C221="","",C221+IFERROR(VLOOKUP(B221,'Clients'!$A$5:$I$104,9,FALSE),30))</f>
      </c>
      <c r="F221" s="10"/>
      <c r="G221" s="12"/>
      <c r="H221" s="14">
        <f>IF(D221="","",D221-N(F221))</f>
      </c>
      <c r="I221" s="16">
        <f>IF(OR(C221="",N(H221)&lt;=0),"",TODAY()-C221)</f>
      </c>
      <c r="J221" s="17">
        <f>IF(D221="","",IF(N(H221)&lt;=0,"Paid",IF(C221="","",IF(I221&lt;=30,"Current",IF(I221&lt;=60,"30 days",IF(I221&lt;=90,"60 days","90+ days"))))))</f>
      </c>
    </row>
    <row r="222" spans="1:10" x14ac:dyDescent="0.25">
      <c r="A222" s="6"/>
      <c r="B222" s="6"/>
      <c r="C222" s="12"/>
      <c r="D222" s="10"/>
      <c r="E222" s="15">
        <f>IF(C222="","",C222+IFERROR(VLOOKUP(B222,'Clients'!$A$5:$I$104,9,FALSE),30))</f>
      </c>
      <c r="F222" s="10"/>
      <c r="G222" s="12"/>
      <c r="H222" s="14">
        <f>IF(D222="","",D222-N(F222))</f>
      </c>
      <c r="I222" s="16">
        <f>IF(OR(C222="",N(H222)&lt;=0),"",TODAY()-C222)</f>
      </c>
      <c r="J222" s="17">
        <f>IF(D222="","",IF(N(H222)&lt;=0,"Paid",IF(C222="","",IF(I222&lt;=30,"Current",IF(I222&lt;=60,"30 days",IF(I222&lt;=90,"60 days","90+ days"))))))</f>
      </c>
    </row>
    <row r="223" spans="1:10" x14ac:dyDescent="0.25">
      <c r="A223" s="6"/>
      <c r="B223" s="6"/>
      <c r="C223" s="12"/>
      <c r="D223" s="10"/>
      <c r="E223" s="15">
        <f>IF(C223="","",C223+IFERROR(VLOOKUP(B223,'Clients'!$A$5:$I$104,9,FALSE),30))</f>
      </c>
      <c r="F223" s="10"/>
      <c r="G223" s="12"/>
      <c r="H223" s="14">
        <f>IF(D223="","",D223-N(F223))</f>
      </c>
      <c r="I223" s="16">
        <f>IF(OR(C223="",N(H223)&lt;=0),"",TODAY()-C223)</f>
      </c>
      <c r="J223" s="17">
        <f>IF(D223="","",IF(N(H223)&lt;=0,"Paid",IF(C223="","",IF(I223&lt;=30,"Current",IF(I223&lt;=60,"30 days",IF(I223&lt;=90,"60 days","90+ days"))))))</f>
      </c>
    </row>
    <row r="224" spans="1:10" x14ac:dyDescent="0.25">
      <c r="A224" s="6"/>
      <c r="B224" s="6"/>
      <c r="C224" s="12"/>
      <c r="D224" s="10"/>
      <c r="E224" s="15">
        <f>IF(C224="","",C224+IFERROR(VLOOKUP(B224,'Clients'!$A$5:$I$104,9,FALSE),30))</f>
      </c>
      <c r="F224" s="10"/>
      <c r="G224" s="12"/>
      <c r="H224" s="14">
        <f>IF(D224="","",D224-N(F224))</f>
      </c>
      <c r="I224" s="16">
        <f>IF(OR(C224="",N(H224)&lt;=0),"",TODAY()-C224)</f>
      </c>
      <c r="J224" s="17">
        <f>IF(D224="","",IF(N(H224)&lt;=0,"Paid",IF(C224="","",IF(I224&lt;=30,"Current",IF(I224&lt;=60,"30 days",IF(I224&lt;=90,"60 days","90+ days"))))))</f>
      </c>
    </row>
    <row r="225" spans="1:10" x14ac:dyDescent="0.25">
      <c r="A225" s="6"/>
      <c r="B225" s="6"/>
      <c r="C225" s="12"/>
      <c r="D225" s="10"/>
      <c r="E225" s="15">
        <f>IF(C225="","",C225+IFERROR(VLOOKUP(B225,'Clients'!$A$5:$I$104,9,FALSE),30))</f>
      </c>
      <c r="F225" s="10"/>
      <c r="G225" s="12"/>
      <c r="H225" s="14">
        <f>IF(D225="","",D225-N(F225))</f>
      </c>
      <c r="I225" s="16">
        <f>IF(OR(C225="",N(H225)&lt;=0),"",TODAY()-C225)</f>
      </c>
      <c r="J225" s="17">
        <f>IF(D225="","",IF(N(H225)&lt;=0,"Paid",IF(C225="","",IF(I225&lt;=30,"Current",IF(I225&lt;=60,"30 days",IF(I225&lt;=90,"60 days","90+ days"))))))</f>
      </c>
    </row>
    <row r="226" spans="1:10" x14ac:dyDescent="0.25">
      <c r="A226" s="6"/>
      <c r="B226" s="6"/>
      <c r="C226" s="12"/>
      <c r="D226" s="10"/>
      <c r="E226" s="15">
        <f>IF(C226="","",C226+IFERROR(VLOOKUP(B226,'Clients'!$A$5:$I$104,9,FALSE),30))</f>
      </c>
      <c r="F226" s="10"/>
      <c r="G226" s="12"/>
      <c r="H226" s="14">
        <f>IF(D226="","",D226-N(F226))</f>
      </c>
      <c r="I226" s="16">
        <f>IF(OR(C226="",N(H226)&lt;=0),"",TODAY()-C226)</f>
      </c>
      <c r="J226" s="17">
        <f>IF(D226="","",IF(N(H226)&lt;=0,"Paid",IF(C226="","",IF(I226&lt;=30,"Current",IF(I226&lt;=60,"30 days",IF(I226&lt;=90,"60 days","90+ days"))))))</f>
      </c>
    </row>
    <row r="227" spans="1:10" x14ac:dyDescent="0.25">
      <c r="A227" s="6"/>
      <c r="B227" s="6"/>
      <c r="C227" s="12"/>
      <c r="D227" s="10"/>
      <c r="E227" s="15">
        <f>IF(C227="","",C227+IFERROR(VLOOKUP(B227,'Clients'!$A$5:$I$104,9,FALSE),30))</f>
      </c>
      <c r="F227" s="10"/>
      <c r="G227" s="12"/>
      <c r="H227" s="14">
        <f>IF(D227="","",D227-N(F227))</f>
      </c>
      <c r="I227" s="16">
        <f>IF(OR(C227="",N(H227)&lt;=0),"",TODAY()-C227)</f>
      </c>
      <c r="J227" s="17">
        <f>IF(D227="","",IF(N(H227)&lt;=0,"Paid",IF(C227="","",IF(I227&lt;=30,"Current",IF(I227&lt;=60,"30 days",IF(I227&lt;=90,"60 days","90+ days"))))))</f>
      </c>
    </row>
    <row r="228" spans="1:10" x14ac:dyDescent="0.25">
      <c r="A228" s="6"/>
      <c r="B228" s="6"/>
      <c r="C228" s="12"/>
      <c r="D228" s="10"/>
      <c r="E228" s="15">
        <f>IF(C228="","",C228+IFERROR(VLOOKUP(B228,'Clients'!$A$5:$I$104,9,FALSE),30))</f>
      </c>
      <c r="F228" s="10"/>
      <c r="G228" s="12"/>
      <c r="H228" s="14">
        <f>IF(D228="","",D228-N(F228))</f>
      </c>
      <c r="I228" s="16">
        <f>IF(OR(C228="",N(H228)&lt;=0),"",TODAY()-C228)</f>
      </c>
      <c r="J228" s="17">
        <f>IF(D228="","",IF(N(H228)&lt;=0,"Paid",IF(C228="","",IF(I228&lt;=30,"Current",IF(I228&lt;=60,"30 days",IF(I228&lt;=90,"60 days","90+ days"))))))</f>
      </c>
    </row>
    <row r="229" spans="1:10" x14ac:dyDescent="0.25">
      <c r="A229" s="6"/>
      <c r="B229" s="6"/>
      <c r="C229" s="12"/>
      <c r="D229" s="10"/>
      <c r="E229" s="15">
        <f>IF(C229="","",C229+IFERROR(VLOOKUP(B229,'Clients'!$A$5:$I$104,9,FALSE),30))</f>
      </c>
      <c r="F229" s="10"/>
      <c r="G229" s="12"/>
      <c r="H229" s="14">
        <f>IF(D229="","",D229-N(F229))</f>
      </c>
      <c r="I229" s="16">
        <f>IF(OR(C229="",N(H229)&lt;=0),"",TODAY()-C229)</f>
      </c>
      <c r="J229" s="17">
        <f>IF(D229="","",IF(N(H229)&lt;=0,"Paid",IF(C229="","",IF(I229&lt;=30,"Current",IF(I229&lt;=60,"30 days",IF(I229&lt;=90,"60 days","90+ days"))))))</f>
      </c>
    </row>
    <row r="230" spans="1:10" x14ac:dyDescent="0.25">
      <c r="A230" s="6"/>
      <c r="B230" s="6"/>
      <c r="C230" s="12"/>
      <c r="D230" s="10"/>
      <c r="E230" s="15">
        <f>IF(C230="","",C230+IFERROR(VLOOKUP(B230,'Clients'!$A$5:$I$104,9,FALSE),30))</f>
      </c>
      <c r="F230" s="10"/>
      <c r="G230" s="12"/>
      <c r="H230" s="14">
        <f>IF(D230="","",D230-N(F230))</f>
      </c>
      <c r="I230" s="16">
        <f>IF(OR(C230="",N(H230)&lt;=0),"",TODAY()-C230)</f>
      </c>
      <c r="J230" s="17">
        <f>IF(D230="","",IF(N(H230)&lt;=0,"Paid",IF(C230="","",IF(I230&lt;=30,"Current",IF(I230&lt;=60,"30 days",IF(I230&lt;=90,"60 days","90+ days"))))))</f>
      </c>
    </row>
    <row r="231" spans="1:10" x14ac:dyDescent="0.25">
      <c r="A231" s="6"/>
      <c r="B231" s="6"/>
      <c r="C231" s="12"/>
      <c r="D231" s="10"/>
      <c r="E231" s="15">
        <f>IF(C231="","",C231+IFERROR(VLOOKUP(B231,'Clients'!$A$5:$I$104,9,FALSE),30))</f>
      </c>
      <c r="F231" s="10"/>
      <c r="G231" s="12"/>
      <c r="H231" s="14">
        <f>IF(D231="","",D231-N(F231))</f>
      </c>
      <c r="I231" s="16">
        <f>IF(OR(C231="",N(H231)&lt;=0),"",TODAY()-C231)</f>
      </c>
      <c r="J231" s="17">
        <f>IF(D231="","",IF(N(H231)&lt;=0,"Paid",IF(C231="","",IF(I231&lt;=30,"Current",IF(I231&lt;=60,"30 days",IF(I231&lt;=90,"60 days","90+ days"))))))</f>
      </c>
    </row>
    <row r="232" spans="1:10" x14ac:dyDescent="0.25">
      <c r="A232" s="6"/>
      <c r="B232" s="6"/>
      <c r="C232" s="12"/>
      <c r="D232" s="10"/>
      <c r="E232" s="15">
        <f>IF(C232="","",C232+IFERROR(VLOOKUP(B232,'Clients'!$A$5:$I$104,9,FALSE),30))</f>
      </c>
      <c r="F232" s="10"/>
      <c r="G232" s="12"/>
      <c r="H232" s="14">
        <f>IF(D232="","",D232-N(F232))</f>
      </c>
      <c r="I232" s="16">
        <f>IF(OR(C232="",N(H232)&lt;=0),"",TODAY()-C232)</f>
      </c>
      <c r="J232" s="17">
        <f>IF(D232="","",IF(N(H232)&lt;=0,"Paid",IF(C232="","",IF(I232&lt;=30,"Current",IF(I232&lt;=60,"30 days",IF(I232&lt;=90,"60 days","90+ days"))))))</f>
      </c>
    </row>
    <row r="233" spans="1:10" x14ac:dyDescent="0.25">
      <c r="A233" s="6"/>
      <c r="B233" s="6"/>
      <c r="C233" s="12"/>
      <c r="D233" s="10"/>
      <c r="E233" s="15">
        <f>IF(C233="","",C233+IFERROR(VLOOKUP(B233,'Clients'!$A$5:$I$104,9,FALSE),30))</f>
      </c>
      <c r="F233" s="10"/>
      <c r="G233" s="12"/>
      <c r="H233" s="14">
        <f>IF(D233="","",D233-N(F233))</f>
      </c>
      <c r="I233" s="16">
        <f>IF(OR(C233="",N(H233)&lt;=0),"",TODAY()-C233)</f>
      </c>
      <c r="J233" s="17">
        <f>IF(D233="","",IF(N(H233)&lt;=0,"Paid",IF(C233="","",IF(I233&lt;=30,"Current",IF(I233&lt;=60,"30 days",IF(I233&lt;=90,"60 days","90+ days"))))))</f>
      </c>
    </row>
    <row r="234" spans="1:10" x14ac:dyDescent="0.25">
      <c r="A234" s="6"/>
      <c r="B234" s="6"/>
      <c r="C234" s="12"/>
      <c r="D234" s="10"/>
      <c r="E234" s="15">
        <f>IF(C234="","",C234+IFERROR(VLOOKUP(B234,'Clients'!$A$5:$I$104,9,FALSE),30))</f>
      </c>
      <c r="F234" s="10"/>
      <c r="G234" s="12"/>
      <c r="H234" s="14">
        <f>IF(D234="","",D234-N(F234))</f>
      </c>
      <c r="I234" s="16">
        <f>IF(OR(C234="",N(H234)&lt;=0),"",TODAY()-C234)</f>
      </c>
      <c r="J234" s="17">
        <f>IF(D234="","",IF(N(H234)&lt;=0,"Paid",IF(C234="","",IF(I234&lt;=30,"Current",IF(I234&lt;=60,"30 days",IF(I234&lt;=90,"60 days","90+ days"))))))</f>
      </c>
    </row>
    <row r="235" spans="1:10" x14ac:dyDescent="0.25">
      <c r="A235" s="6"/>
      <c r="B235" s="6"/>
      <c r="C235" s="12"/>
      <c r="D235" s="10"/>
      <c r="E235" s="15">
        <f>IF(C235="","",C235+IFERROR(VLOOKUP(B235,'Clients'!$A$5:$I$104,9,FALSE),30))</f>
      </c>
      <c r="F235" s="10"/>
      <c r="G235" s="12"/>
      <c r="H235" s="14">
        <f>IF(D235="","",D235-N(F235))</f>
      </c>
      <c r="I235" s="16">
        <f>IF(OR(C235="",N(H235)&lt;=0),"",TODAY()-C235)</f>
      </c>
      <c r="J235" s="17">
        <f>IF(D235="","",IF(N(H235)&lt;=0,"Paid",IF(C235="","",IF(I235&lt;=30,"Current",IF(I235&lt;=60,"30 days",IF(I235&lt;=90,"60 days","90+ days"))))))</f>
      </c>
    </row>
    <row r="236" spans="1:10" x14ac:dyDescent="0.25">
      <c r="A236" s="6"/>
      <c r="B236" s="6"/>
      <c r="C236" s="12"/>
      <c r="D236" s="10"/>
      <c r="E236" s="15">
        <f>IF(C236="","",C236+IFERROR(VLOOKUP(B236,'Clients'!$A$5:$I$104,9,FALSE),30))</f>
      </c>
      <c r="F236" s="10"/>
      <c r="G236" s="12"/>
      <c r="H236" s="14">
        <f>IF(D236="","",D236-N(F236))</f>
      </c>
      <c r="I236" s="16">
        <f>IF(OR(C236="",N(H236)&lt;=0),"",TODAY()-C236)</f>
      </c>
      <c r="J236" s="17">
        <f>IF(D236="","",IF(N(H236)&lt;=0,"Paid",IF(C236="","",IF(I236&lt;=30,"Current",IF(I236&lt;=60,"30 days",IF(I236&lt;=90,"60 days","90+ days"))))))</f>
      </c>
    </row>
    <row r="237" spans="1:10" x14ac:dyDescent="0.25">
      <c r="A237" s="6"/>
      <c r="B237" s="6"/>
      <c r="C237" s="12"/>
      <c r="D237" s="10"/>
      <c r="E237" s="15">
        <f>IF(C237="","",C237+IFERROR(VLOOKUP(B237,'Clients'!$A$5:$I$104,9,FALSE),30))</f>
      </c>
      <c r="F237" s="10"/>
      <c r="G237" s="12"/>
      <c r="H237" s="14">
        <f>IF(D237="","",D237-N(F237))</f>
      </c>
      <c r="I237" s="16">
        <f>IF(OR(C237="",N(H237)&lt;=0),"",TODAY()-C237)</f>
      </c>
      <c r="J237" s="17">
        <f>IF(D237="","",IF(N(H237)&lt;=0,"Paid",IF(C237="","",IF(I237&lt;=30,"Current",IF(I237&lt;=60,"30 days",IF(I237&lt;=90,"60 days","90+ days"))))))</f>
      </c>
    </row>
    <row r="238" spans="1:10" x14ac:dyDescent="0.25">
      <c r="A238" s="6"/>
      <c r="B238" s="6"/>
      <c r="C238" s="12"/>
      <c r="D238" s="10"/>
      <c r="E238" s="15">
        <f>IF(C238="","",C238+IFERROR(VLOOKUP(B238,'Clients'!$A$5:$I$104,9,FALSE),30))</f>
      </c>
      <c r="F238" s="10"/>
      <c r="G238" s="12"/>
      <c r="H238" s="14">
        <f>IF(D238="","",D238-N(F238))</f>
      </c>
      <c r="I238" s="16">
        <f>IF(OR(C238="",N(H238)&lt;=0),"",TODAY()-C238)</f>
      </c>
      <c r="J238" s="17">
        <f>IF(D238="","",IF(N(H238)&lt;=0,"Paid",IF(C238="","",IF(I238&lt;=30,"Current",IF(I238&lt;=60,"30 days",IF(I238&lt;=90,"60 days","90+ days"))))))</f>
      </c>
    </row>
    <row r="239" spans="1:10" x14ac:dyDescent="0.25">
      <c r="A239" s="6"/>
      <c r="B239" s="6"/>
      <c r="C239" s="12"/>
      <c r="D239" s="10"/>
      <c r="E239" s="15">
        <f>IF(C239="","",C239+IFERROR(VLOOKUP(B239,'Clients'!$A$5:$I$104,9,FALSE),30))</f>
      </c>
      <c r="F239" s="10"/>
      <c r="G239" s="12"/>
      <c r="H239" s="14">
        <f>IF(D239="","",D239-N(F239))</f>
      </c>
      <c r="I239" s="16">
        <f>IF(OR(C239="",N(H239)&lt;=0),"",TODAY()-C239)</f>
      </c>
      <c r="J239" s="17">
        <f>IF(D239="","",IF(N(H239)&lt;=0,"Paid",IF(C239="","",IF(I239&lt;=30,"Current",IF(I239&lt;=60,"30 days",IF(I239&lt;=90,"60 days","90+ days"))))))</f>
      </c>
    </row>
    <row r="240" spans="1:10" x14ac:dyDescent="0.25">
      <c r="A240" s="6"/>
      <c r="B240" s="6"/>
      <c r="C240" s="12"/>
      <c r="D240" s="10"/>
      <c r="E240" s="15">
        <f>IF(C240="","",C240+IFERROR(VLOOKUP(B240,'Clients'!$A$5:$I$104,9,FALSE),30))</f>
      </c>
      <c r="F240" s="10"/>
      <c r="G240" s="12"/>
      <c r="H240" s="14">
        <f>IF(D240="","",D240-N(F240))</f>
      </c>
      <c r="I240" s="16">
        <f>IF(OR(C240="",N(H240)&lt;=0),"",TODAY()-C240)</f>
      </c>
      <c r="J240" s="17">
        <f>IF(D240="","",IF(N(H240)&lt;=0,"Paid",IF(C240="","",IF(I240&lt;=30,"Current",IF(I240&lt;=60,"30 days",IF(I240&lt;=90,"60 days","90+ days"))))))</f>
      </c>
    </row>
    <row r="241" spans="1:10" x14ac:dyDescent="0.25">
      <c r="A241" s="6"/>
      <c r="B241" s="6"/>
      <c r="C241" s="12"/>
      <c r="D241" s="10"/>
      <c r="E241" s="15">
        <f>IF(C241="","",C241+IFERROR(VLOOKUP(B241,'Clients'!$A$5:$I$104,9,FALSE),30))</f>
      </c>
      <c r="F241" s="10"/>
      <c r="G241" s="12"/>
      <c r="H241" s="14">
        <f>IF(D241="","",D241-N(F241))</f>
      </c>
      <c r="I241" s="16">
        <f>IF(OR(C241="",N(H241)&lt;=0),"",TODAY()-C241)</f>
      </c>
      <c r="J241" s="17">
        <f>IF(D241="","",IF(N(H241)&lt;=0,"Paid",IF(C241="","",IF(I241&lt;=30,"Current",IF(I241&lt;=60,"30 days",IF(I241&lt;=90,"60 days","90+ days"))))))</f>
      </c>
    </row>
    <row r="242" spans="1:10" x14ac:dyDescent="0.25">
      <c r="A242" s="6"/>
      <c r="B242" s="6"/>
      <c r="C242" s="12"/>
      <c r="D242" s="10"/>
      <c r="E242" s="15">
        <f>IF(C242="","",C242+IFERROR(VLOOKUP(B242,'Clients'!$A$5:$I$104,9,FALSE),30))</f>
      </c>
      <c r="F242" s="10"/>
      <c r="G242" s="12"/>
      <c r="H242" s="14">
        <f>IF(D242="","",D242-N(F242))</f>
      </c>
      <c r="I242" s="16">
        <f>IF(OR(C242="",N(H242)&lt;=0),"",TODAY()-C242)</f>
      </c>
      <c r="J242" s="17">
        <f>IF(D242="","",IF(N(H242)&lt;=0,"Paid",IF(C242="","",IF(I242&lt;=30,"Current",IF(I242&lt;=60,"30 days",IF(I242&lt;=90,"60 days","90+ days"))))))</f>
      </c>
    </row>
    <row r="243" spans="1:10" x14ac:dyDescent="0.25">
      <c r="A243" s="6"/>
      <c r="B243" s="6"/>
      <c r="C243" s="12"/>
      <c r="D243" s="10"/>
      <c r="E243" s="15">
        <f>IF(C243="","",C243+IFERROR(VLOOKUP(B243,'Clients'!$A$5:$I$104,9,FALSE),30))</f>
      </c>
      <c r="F243" s="10"/>
      <c r="G243" s="12"/>
      <c r="H243" s="14">
        <f>IF(D243="","",D243-N(F243))</f>
      </c>
      <c r="I243" s="16">
        <f>IF(OR(C243="",N(H243)&lt;=0),"",TODAY()-C243)</f>
      </c>
      <c r="J243" s="17">
        <f>IF(D243="","",IF(N(H243)&lt;=0,"Paid",IF(C243="","",IF(I243&lt;=30,"Current",IF(I243&lt;=60,"30 days",IF(I243&lt;=90,"60 days","90+ days"))))))</f>
      </c>
    </row>
    <row r="244" spans="1:10" x14ac:dyDescent="0.25">
      <c r="A244" s="6"/>
      <c r="B244" s="6"/>
      <c r="C244" s="12"/>
      <c r="D244" s="10"/>
      <c r="E244" s="15">
        <f>IF(C244="","",C244+IFERROR(VLOOKUP(B244,'Clients'!$A$5:$I$104,9,FALSE),30))</f>
      </c>
      <c r="F244" s="10"/>
      <c r="G244" s="12"/>
      <c r="H244" s="14">
        <f>IF(D244="","",D244-N(F244))</f>
      </c>
      <c r="I244" s="16">
        <f>IF(OR(C244="",N(H244)&lt;=0),"",TODAY()-C244)</f>
      </c>
      <c r="J244" s="17">
        <f>IF(D244="","",IF(N(H244)&lt;=0,"Paid",IF(C244="","",IF(I244&lt;=30,"Current",IF(I244&lt;=60,"30 days",IF(I244&lt;=90,"60 days","90+ days"))))))</f>
      </c>
    </row>
    <row r="245" spans="1:10" x14ac:dyDescent="0.25">
      <c r="A245" s="6"/>
      <c r="B245" s="6"/>
      <c r="C245" s="12"/>
      <c r="D245" s="10"/>
      <c r="E245" s="15">
        <f>IF(C245="","",C245+IFERROR(VLOOKUP(B245,'Clients'!$A$5:$I$104,9,FALSE),30))</f>
      </c>
      <c r="F245" s="10"/>
      <c r="G245" s="12"/>
      <c r="H245" s="14">
        <f>IF(D245="","",D245-N(F245))</f>
      </c>
      <c r="I245" s="16">
        <f>IF(OR(C245="",N(H245)&lt;=0),"",TODAY()-C245)</f>
      </c>
      <c r="J245" s="17">
        <f>IF(D245="","",IF(N(H245)&lt;=0,"Paid",IF(C245="","",IF(I245&lt;=30,"Current",IF(I245&lt;=60,"30 days",IF(I245&lt;=90,"60 days","90+ days"))))))</f>
      </c>
    </row>
    <row r="246" spans="1:10" x14ac:dyDescent="0.25">
      <c r="A246" s="6"/>
      <c r="B246" s="6"/>
      <c r="C246" s="12"/>
      <c r="D246" s="10"/>
      <c r="E246" s="15">
        <f>IF(C246="","",C246+IFERROR(VLOOKUP(B246,'Clients'!$A$5:$I$104,9,FALSE),30))</f>
      </c>
      <c r="F246" s="10"/>
      <c r="G246" s="12"/>
      <c r="H246" s="14">
        <f>IF(D246="","",D246-N(F246))</f>
      </c>
      <c r="I246" s="16">
        <f>IF(OR(C246="",N(H246)&lt;=0),"",TODAY()-C246)</f>
      </c>
      <c r="J246" s="17">
        <f>IF(D246="","",IF(N(H246)&lt;=0,"Paid",IF(C246="","",IF(I246&lt;=30,"Current",IF(I246&lt;=60,"30 days",IF(I246&lt;=90,"60 days","90+ days"))))))</f>
      </c>
    </row>
    <row r="247" spans="1:10" x14ac:dyDescent="0.25">
      <c r="A247" s="6"/>
      <c r="B247" s="6"/>
      <c r="C247" s="12"/>
      <c r="D247" s="10"/>
      <c r="E247" s="15">
        <f>IF(C247="","",C247+IFERROR(VLOOKUP(B247,'Clients'!$A$5:$I$104,9,FALSE),30))</f>
      </c>
      <c r="F247" s="10"/>
      <c r="G247" s="12"/>
      <c r="H247" s="14">
        <f>IF(D247="","",D247-N(F247))</f>
      </c>
      <c r="I247" s="16">
        <f>IF(OR(C247="",N(H247)&lt;=0),"",TODAY()-C247)</f>
      </c>
      <c r="J247" s="17">
        <f>IF(D247="","",IF(N(H247)&lt;=0,"Paid",IF(C247="","",IF(I247&lt;=30,"Current",IF(I247&lt;=60,"30 days",IF(I247&lt;=90,"60 days","90+ days"))))))</f>
      </c>
    </row>
    <row r="248" spans="1:10" x14ac:dyDescent="0.25">
      <c r="A248" s="6"/>
      <c r="B248" s="6"/>
      <c r="C248" s="12"/>
      <c r="D248" s="10"/>
      <c r="E248" s="15">
        <f>IF(C248="","",C248+IFERROR(VLOOKUP(B248,'Clients'!$A$5:$I$104,9,FALSE),30))</f>
      </c>
      <c r="F248" s="10"/>
      <c r="G248" s="12"/>
      <c r="H248" s="14">
        <f>IF(D248="","",D248-N(F248))</f>
      </c>
      <c r="I248" s="16">
        <f>IF(OR(C248="",N(H248)&lt;=0),"",TODAY()-C248)</f>
      </c>
      <c r="J248" s="17">
        <f>IF(D248="","",IF(N(H248)&lt;=0,"Paid",IF(C248="","",IF(I248&lt;=30,"Current",IF(I248&lt;=60,"30 days",IF(I248&lt;=90,"60 days","90+ days"))))))</f>
      </c>
    </row>
    <row r="249" spans="1:10" x14ac:dyDescent="0.25">
      <c r="A249" s="6"/>
      <c r="B249" s="6"/>
      <c r="C249" s="12"/>
      <c r="D249" s="10"/>
      <c r="E249" s="15">
        <f>IF(C249="","",C249+IFERROR(VLOOKUP(B249,'Clients'!$A$5:$I$104,9,FALSE),30))</f>
      </c>
      <c r="F249" s="10"/>
      <c r="G249" s="12"/>
      <c r="H249" s="14">
        <f>IF(D249="","",D249-N(F249))</f>
      </c>
      <c r="I249" s="16">
        <f>IF(OR(C249="",N(H249)&lt;=0),"",TODAY()-C249)</f>
      </c>
      <c r="J249" s="17">
        <f>IF(D249="","",IF(N(H249)&lt;=0,"Paid",IF(C249="","",IF(I249&lt;=30,"Current",IF(I249&lt;=60,"30 days",IF(I249&lt;=90,"60 days","90+ days"))))))</f>
      </c>
    </row>
    <row r="250" spans="1:10" x14ac:dyDescent="0.25">
      <c r="A250" s="6"/>
      <c r="B250" s="6"/>
      <c r="C250" s="12"/>
      <c r="D250" s="10"/>
      <c r="E250" s="15">
        <f>IF(C250="","",C250+IFERROR(VLOOKUP(B250,'Clients'!$A$5:$I$104,9,FALSE),30))</f>
      </c>
      <c r="F250" s="10"/>
      <c r="G250" s="12"/>
      <c r="H250" s="14">
        <f>IF(D250="","",D250-N(F250))</f>
      </c>
      <c r="I250" s="16">
        <f>IF(OR(C250="",N(H250)&lt;=0),"",TODAY()-C250)</f>
      </c>
      <c r="J250" s="17">
        <f>IF(D250="","",IF(N(H250)&lt;=0,"Paid",IF(C250="","",IF(I250&lt;=30,"Current",IF(I250&lt;=60,"30 days",IF(I250&lt;=90,"60 days","90+ days"))))))</f>
      </c>
    </row>
    <row r="251" spans="1:10" x14ac:dyDescent="0.25">
      <c r="A251" s="6"/>
      <c r="B251" s="6"/>
      <c r="C251" s="12"/>
      <c r="D251" s="10"/>
      <c r="E251" s="15">
        <f>IF(C251="","",C251+IFERROR(VLOOKUP(B251,'Clients'!$A$5:$I$104,9,FALSE),30))</f>
      </c>
      <c r="F251" s="10"/>
      <c r="G251" s="12"/>
      <c r="H251" s="14">
        <f>IF(D251="","",D251-N(F251))</f>
      </c>
      <c r="I251" s="16">
        <f>IF(OR(C251="",N(H251)&lt;=0),"",TODAY()-C251)</f>
      </c>
      <c r="J251" s="17">
        <f>IF(D251="","",IF(N(H251)&lt;=0,"Paid",IF(C251="","",IF(I251&lt;=30,"Current",IF(I251&lt;=60,"30 days",IF(I251&lt;=90,"60 days","90+ days"))))))</f>
      </c>
    </row>
    <row r="252" spans="1:10" x14ac:dyDescent="0.25">
      <c r="A252" s="6"/>
      <c r="B252" s="6"/>
      <c r="C252" s="12"/>
      <c r="D252" s="10"/>
      <c r="E252" s="15">
        <f>IF(C252="","",C252+IFERROR(VLOOKUP(B252,'Clients'!$A$5:$I$104,9,FALSE),30))</f>
      </c>
      <c r="F252" s="10"/>
      <c r="G252" s="12"/>
      <c r="H252" s="14">
        <f>IF(D252="","",D252-N(F252))</f>
      </c>
      <c r="I252" s="16">
        <f>IF(OR(C252="",N(H252)&lt;=0),"",TODAY()-C252)</f>
      </c>
      <c r="J252" s="17">
        <f>IF(D252="","",IF(N(H252)&lt;=0,"Paid",IF(C252="","",IF(I252&lt;=30,"Current",IF(I252&lt;=60,"30 days",IF(I252&lt;=90,"60 days","90+ days"))))))</f>
      </c>
    </row>
    <row r="253" spans="1:10" x14ac:dyDescent="0.25">
      <c r="A253" s="6"/>
      <c r="B253" s="6"/>
      <c r="C253" s="12"/>
      <c r="D253" s="10"/>
      <c r="E253" s="15">
        <f>IF(C253="","",C253+IFERROR(VLOOKUP(B253,'Clients'!$A$5:$I$104,9,FALSE),30))</f>
      </c>
      <c r="F253" s="10"/>
      <c r="G253" s="12"/>
      <c r="H253" s="14">
        <f>IF(D253="","",D253-N(F253))</f>
      </c>
      <c r="I253" s="16">
        <f>IF(OR(C253="",N(H253)&lt;=0),"",TODAY()-C253)</f>
      </c>
      <c r="J253" s="17">
        <f>IF(D253="","",IF(N(H253)&lt;=0,"Paid",IF(C253="","",IF(I253&lt;=30,"Current",IF(I253&lt;=60,"30 days",IF(I253&lt;=90,"60 days","90+ days"))))))</f>
      </c>
    </row>
    <row r="254" spans="1:10" x14ac:dyDescent="0.25">
      <c r="A254" s="6"/>
      <c r="B254" s="6"/>
      <c r="C254" s="12"/>
      <c r="D254" s="10"/>
      <c r="E254" s="15">
        <f>IF(C254="","",C254+IFERROR(VLOOKUP(B254,'Clients'!$A$5:$I$104,9,FALSE),30))</f>
      </c>
      <c r="F254" s="10"/>
      <c r="G254" s="12"/>
      <c r="H254" s="14">
        <f>IF(D254="","",D254-N(F254))</f>
      </c>
      <c r="I254" s="16">
        <f>IF(OR(C254="",N(H254)&lt;=0),"",TODAY()-C254)</f>
      </c>
      <c r="J254" s="17">
        <f>IF(D254="","",IF(N(H254)&lt;=0,"Paid",IF(C254="","",IF(I254&lt;=30,"Current",IF(I254&lt;=60,"30 days",IF(I254&lt;=90,"60 days","90+ days"))))))</f>
      </c>
    </row>
    <row r="255" spans="1:10" x14ac:dyDescent="0.25">
      <c r="A255" s="6"/>
      <c r="B255" s="6"/>
      <c r="C255" s="12"/>
      <c r="D255" s="10"/>
      <c r="E255" s="15">
        <f>IF(C255="","",C255+IFERROR(VLOOKUP(B255,'Clients'!$A$5:$I$104,9,FALSE),30))</f>
      </c>
      <c r="F255" s="10"/>
      <c r="G255" s="12"/>
      <c r="H255" s="14">
        <f>IF(D255="","",D255-N(F255))</f>
      </c>
      <c r="I255" s="16">
        <f>IF(OR(C255="",N(H255)&lt;=0),"",TODAY()-C255)</f>
      </c>
      <c r="J255" s="17">
        <f>IF(D255="","",IF(N(H255)&lt;=0,"Paid",IF(C255="","",IF(I255&lt;=30,"Current",IF(I255&lt;=60,"30 days",IF(I255&lt;=90,"60 days","90+ days"))))))</f>
      </c>
    </row>
    <row r="256" spans="1:10" x14ac:dyDescent="0.25">
      <c r="A256" s="6"/>
      <c r="B256" s="6"/>
      <c r="C256" s="12"/>
      <c r="D256" s="10"/>
      <c r="E256" s="15">
        <f>IF(C256="","",C256+IFERROR(VLOOKUP(B256,'Clients'!$A$5:$I$104,9,FALSE),30))</f>
      </c>
      <c r="F256" s="10"/>
      <c r="G256" s="12"/>
      <c r="H256" s="14">
        <f>IF(D256="","",D256-N(F256))</f>
      </c>
      <c r="I256" s="16">
        <f>IF(OR(C256="",N(H256)&lt;=0),"",TODAY()-C256)</f>
      </c>
      <c r="J256" s="17">
        <f>IF(D256="","",IF(N(H256)&lt;=0,"Paid",IF(C256="","",IF(I256&lt;=30,"Current",IF(I256&lt;=60,"30 days",IF(I256&lt;=90,"60 days","90+ days"))))))</f>
      </c>
    </row>
    <row r="257" spans="1:10" x14ac:dyDescent="0.25">
      <c r="A257" s="6"/>
      <c r="B257" s="6"/>
      <c r="C257" s="12"/>
      <c r="D257" s="10"/>
      <c r="E257" s="15">
        <f>IF(C257="","",C257+IFERROR(VLOOKUP(B257,'Clients'!$A$5:$I$104,9,FALSE),30))</f>
      </c>
      <c r="F257" s="10"/>
      <c r="G257" s="12"/>
      <c r="H257" s="14">
        <f>IF(D257="","",D257-N(F257))</f>
      </c>
      <c r="I257" s="16">
        <f>IF(OR(C257="",N(H257)&lt;=0),"",TODAY()-C257)</f>
      </c>
      <c r="J257" s="17">
        <f>IF(D257="","",IF(N(H257)&lt;=0,"Paid",IF(C257="","",IF(I257&lt;=30,"Current",IF(I257&lt;=60,"30 days",IF(I257&lt;=90,"60 days","90+ days"))))))</f>
      </c>
    </row>
    <row r="258" spans="1:10" x14ac:dyDescent="0.25">
      <c r="A258" s="6"/>
      <c r="B258" s="6"/>
      <c r="C258" s="12"/>
      <c r="D258" s="10"/>
      <c r="E258" s="15">
        <f>IF(C258="","",C258+IFERROR(VLOOKUP(B258,'Clients'!$A$5:$I$104,9,FALSE),30))</f>
      </c>
      <c r="F258" s="10"/>
      <c r="G258" s="12"/>
      <c r="H258" s="14">
        <f>IF(D258="","",D258-N(F258))</f>
      </c>
      <c r="I258" s="16">
        <f>IF(OR(C258="",N(H258)&lt;=0),"",TODAY()-C258)</f>
      </c>
      <c r="J258" s="17">
        <f>IF(D258="","",IF(N(H258)&lt;=0,"Paid",IF(C258="","",IF(I258&lt;=30,"Current",IF(I258&lt;=60,"30 days",IF(I258&lt;=90,"60 days","90+ days"))))))</f>
      </c>
    </row>
    <row r="259" spans="1:10" x14ac:dyDescent="0.25">
      <c r="A259" s="6"/>
      <c r="B259" s="6"/>
      <c r="C259" s="12"/>
      <c r="D259" s="10"/>
      <c r="E259" s="15">
        <f>IF(C259="","",C259+IFERROR(VLOOKUP(B259,'Clients'!$A$5:$I$104,9,FALSE),30))</f>
      </c>
      <c r="F259" s="10"/>
      <c r="G259" s="12"/>
      <c r="H259" s="14">
        <f>IF(D259="","",D259-N(F259))</f>
      </c>
      <c r="I259" s="16">
        <f>IF(OR(C259="",N(H259)&lt;=0),"",TODAY()-C259)</f>
      </c>
      <c r="J259" s="17">
        <f>IF(D259="","",IF(N(H259)&lt;=0,"Paid",IF(C259="","",IF(I259&lt;=30,"Current",IF(I259&lt;=60,"30 days",IF(I259&lt;=90,"60 days","90+ days"))))))</f>
      </c>
    </row>
    <row r="260" spans="1:10" x14ac:dyDescent="0.25">
      <c r="A260" s="6"/>
      <c r="B260" s="6"/>
      <c r="C260" s="12"/>
      <c r="D260" s="10"/>
      <c r="E260" s="15">
        <f>IF(C260="","",C260+IFERROR(VLOOKUP(B260,'Clients'!$A$5:$I$104,9,FALSE),30))</f>
      </c>
      <c r="F260" s="10"/>
      <c r="G260" s="12"/>
      <c r="H260" s="14">
        <f>IF(D260="","",D260-N(F260))</f>
      </c>
      <c r="I260" s="16">
        <f>IF(OR(C260="",N(H260)&lt;=0),"",TODAY()-C260)</f>
      </c>
      <c r="J260" s="17">
        <f>IF(D260="","",IF(N(H260)&lt;=0,"Paid",IF(C260="","",IF(I260&lt;=30,"Current",IF(I260&lt;=60,"30 days",IF(I260&lt;=90,"60 days","90+ days"))))))</f>
      </c>
    </row>
    <row r="261" spans="1:10" x14ac:dyDescent="0.25">
      <c r="A261" s="6"/>
      <c r="B261" s="6"/>
      <c r="C261" s="12"/>
      <c r="D261" s="10"/>
      <c r="E261" s="15">
        <f>IF(C261="","",C261+IFERROR(VLOOKUP(B261,'Clients'!$A$5:$I$104,9,FALSE),30))</f>
      </c>
      <c r="F261" s="10"/>
      <c r="G261" s="12"/>
      <c r="H261" s="14">
        <f>IF(D261="","",D261-N(F261))</f>
      </c>
      <c r="I261" s="16">
        <f>IF(OR(C261="",N(H261)&lt;=0),"",TODAY()-C261)</f>
      </c>
      <c r="J261" s="17">
        <f>IF(D261="","",IF(N(H261)&lt;=0,"Paid",IF(C261="","",IF(I261&lt;=30,"Current",IF(I261&lt;=60,"30 days",IF(I261&lt;=90,"60 days","90+ days"))))))</f>
      </c>
    </row>
    <row r="262" spans="1:10" x14ac:dyDescent="0.25">
      <c r="A262" s="6"/>
      <c r="B262" s="6"/>
      <c r="C262" s="12"/>
      <c r="D262" s="10"/>
      <c r="E262" s="15">
        <f>IF(C262="","",C262+IFERROR(VLOOKUP(B262,'Clients'!$A$5:$I$104,9,FALSE),30))</f>
      </c>
      <c r="F262" s="10"/>
      <c r="G262" s="12"/>
      <c r="H262" s="14">
        <f>IF(D262="","",D262-N(F262))</f>
      </c>
      <c r="I262" s="16">
        <f>IF(OR(C262="",N(H262)&lt;=0),"",TODAY()-C262)</f>
      </c>
      <c r="J262" s="17">
        <f>IF(D262="","",IF(N(H262)&lt;=0,"Paid",IF(C262="","",IF(I262&lt;=30,"Current",IF(I262&lt;=60,"30 days",IF(I262&lt;=90,"60 days","90+ days"))))))</f>
      </c>
    </row>
    <row r="263" spans="1:10" x14ac:dyDescent="0.25">
      <c r="A263" s="6"/>
      <c r="B263" s="6"/>
      <c r="C263" s="12"/>
      <c r="D263" s="10"/>
      <c r="E263" s="15">
        <f>IF(C263="","",C263+IFERROR(VLOOKUP(B263,'Clients'!$A$5:$I$104,9,FALSE),30))</f>
      </c>
      <c r="F263" s="10"/>
      <c r="G263" s="12"/>
      <c r="H263" s="14">
        <f>IF(D263="","",D263-N(F263))</f>
      </c>
      <c r="I263" s="16">
        <f>IF(OR(C263="",N(H263)&lt;=0),"",TODAY()-C263)</f>
      </c>
      <c r="J263" s="17">
        <f>IF(D263="","",IF(N(H263)&lt;=0,"Paid",IF(C263="","",IF(I263&lt;=30,"Current",IF(I263&lt;=60,"30 days",IF(I263&lt;=90,"60 days","90+ days"))))))</f>
      </c>
    </row>
    <row r="264" spans="1:10" x14ac:dyDescent="0.25">
      <c r="A264" s="6"/>
      <c r="B264" s="6"/>
      <c r="C264" s="12"/>
      <c r="D264" s="10"/>
      <c r="E264" s="15">
        <f>IF(C264="","",C264+IFERROR(VLOOKUP(B264,'Clients'!$A$5:$I$104,9,FALSE),30))</f>
      </c>
      <c r="F264" s="10"/>
      <c r="G264" s="12"/>
      <c r="H264" s="14">
        <f>IF(D264="","",D264-N(F264))</f>
      </c>
      <c r="I264" s="16">
        <f>IF(OR(C264="",N(H264)&lt;=0),"",TODAY()-C264)</f>
      </c>
      <c r="J264" s="17">
        <f>IF(D264="","",IF(N(H264)&lt;=0,"Paid",IF(C264="","",IF(I264&lt;=30,"Current",IF(I264&lt;=60,"30 days",IF(I264&lt;=90,"60 days","90+ days"))))))</f>
      </c>
    </row>
    <row r="265" spans="1:10" x14ac:dyDescent="0.25">
      <c r="A265" s="6"/>
      <c r="B265" s="6"/>
      <c r="C265" s="12"/>
      <c r="D265" s="10"/>
      <c r="E265" s="15">
        <f>IF(C265="","",C265+IFERROR(VLOOKUP(B265,'Clients'!$A$5:$I$104,9,FALSE),30))</f>
      </c>
      <c r="F265" s="10"/>
      <c r="G265" s="12"/>
      <c r="H265" s="14">
        <f>IF(D265="","",D265-N(F265))</f>
      </c>
      <c r="I265" s="16">
        <f>IF(OR(C265="",N(H265)&lt;=0),"",TODAY()-C265)</f>
      </c>
      <c r="J265" s="17">
        <f>IF(D265="","",IF(N(H265)&lt;=0,"Paid",IF(C265="","",IF(I265&lt;=30,"Current",IF(I265&lt;=60,"30 days",IF(I265&lt;=90,"60 days","90+ days"))))))</f>
      </c>
    </row>
    <row r="266" spans="1:10" x14ac:dyDescent="0.25">
      <c r="A266" s="6"/>
      <c r="B266" s="6"/>
      <c r="C266" s="12"/>
      <c r="D266" s="10"/>
      <c r="E266" s="15">
        <f>IF(C266="","",C266+IFERROR(VLOOKUP(B266,'Clients'!$A$5:$I$104,9,FALSE),30))</f>
      </c>
      <c r="F266" s="10"/>
      <c r="G266" s="12"/>
      <c r="H266" s="14">
        <f>IF(D266="","",D266-N(F266))</f>
      </c>
      <c r="I266" s="16">
        <f>IF(OR(C266="",N(H266)&lt;=0),"",TODAY()-C266)</f>
      </c>
      <c r="J266" s="17">
        <f>IF(D266="","",IF(N(H266)&lt;=0,"Paid",IF(C266="","",IF(I266&lt;=30,"Current",IF(I266&lt;=60,"30 days",IF(I266&lt;=90,"60 days","90+ days"))))))</f>
      </c>
    </row>
    <row r="267" spans="1:10" x14ac:dyDescent="0.25">
      <c r="A267" s="6"/>
      <c r="B267" s="6"/>
      <c r="C267" s="12"/>
      <c r="D267" s="10"/>
      <c r="E267" s="15">
        <f>IF(C267="","",C267+IFERROR(VLOOKUP(B267,'Clients'!$A$5:$I$104,9,FALSE),30))</f>
      </c>
      <c r="F267" s="10"/>
      <c r="G267" s="12"/>
      <c r="H267" s="14">
        <f>IF(D267="","",D267-N(F267))</f>
      </c>
      <c r="I267" s="16">
        <f>IF(OR(C267="",N(H267)&lt;=0),"",TODAY()-C267)</f>
      </c>
      <c r="J267" s="17">
        <f>IF(D267="","",IF(N(H267)&lt;=0,"Paid",IF(C267="","",IF(I267&lt;=30,"Current",IF(I267&lt;=60,"30 days",IF(I267&lt;=90,"60 days","90+ days"))))))</f>
      </c>
    </row>
    <row r="268" spans="1:10" x14ac:dyDescent="0.25">
      <c r="A268" s="6"/>
      <c r="B268" s="6"/>
      <c r="C268" s="12"/>
      <c r="D268" s="10"/>
      <c r="E268" s="15">
        <f>IF(C268="","",C268+IFERROR(VLOOKUP(B268,'Clients'!$A$5:$I$104,9,FALSE),30))</f>
      </c>
      <c r="F268" s="10"/>
      <c r="G268" s="12"/>
      <c r="H268" s="14">
        <f>IF(D268="","",D268-N(F268))</f>
      </c>
      <c r="I268" s="16">
        <f>IF(OR(C268="",N(H268)&lt;=0),"",TODAY()-C268)</f>
      </c>
      <c r="J268" s="17">
        <f>IF(D268="","",IF(N(H268)&lt;=0,"Paid",IF(C268="","",IF(I268&lt;=30,"Current",IF(I268&lt;=60,"30 days",IF(I268&lt;=90,"60 days","90+ days"))))))</f>
      </c>
    </row>
    <row r="269" spans="1:10" x14ac:dyDescent="0.25">
      <c r="A269" s="6"/>
      <c r="B269" s="6"/>
      <c r="C269" s="12"/>
      <c r="D269" s="10"/>
      <c r="E269" s="15">
        <f>IF(C269="","",C269+IFERROR(VLOOKUP(B269,'Clients'!$A$5:$I$104,9,FALSE),30))</f>
      </c>
      <c r="F269" s="10"/>
      <c r="G269" s="12"/>
      <c r="H269" s="14">
        <f>IF(D269="","",D269-N(F269))</f>
      </c>
      <c r="I269" s="16">
        <f>IF(OR(C269="",N(H269)&lt;=0),"",TODAY()-C269)</f>
      </c>
      <c r="J269" s="17">
        <f>IF(D269="","",IF(N(H269)&lt;=0,"Paid",IF(C269="","",IF(I269&lt;=30,"Current",IF(I269&lt;=60,"30 days",IF(I269&lt;=90,"60 days","90+ days"))))))</f>
      </c>
    </row>
    <row r="270" spans="1:10" x14ac:dyDescent="0.25">
      <c r="A270" s="6"/>
      <c r="B270" s="6"/>
      <c r="C270" s="12"/>
      <c r="D270" s="10"/>
      <c r="E270" s="15">
        <f>IF(C270="","",C270+IFERROR(VLOOKUP(B270,'Clients'!$A$5:$I$104,9,FALSE),30))</f>
      </c>
      <c r="F270" s="10"/>
      <c r="G270" s="12"/>
      <c r="H270" s="14">
        <f>IF(D270="","",D270-N(F270))</f>
      </c>
      <c r="I270" s="16">
        <f>IF(OR(C270="",N(H270)&lt;=0),"",TODAY()-C270)</f>
      </c>
      <c r="J270" s="17">
        <f>IF(D270="","",IF(N(H270)&lt;=0,"Paid",IF(C270="","",IF(I270&lt;=30,"Current",IF(I270&lt;=60,"30 days",IF(I270&lt;=90,"60 days","90+ days"))))))</f>
      </c>
    </row>
    <row r="271" spans="1:10" x14ac:dyDescent="0.25">
      <c r="A271" s="6"/>
      <c r="B271" s="6"/>
      <c r="C271" s="12"/>
      <c r="D271" s="10"/>
      <c r="E271" s="15">
        <f>IF(C271="","",C271+IFERROR(VLOOKUP(B271,'Clients'!$A$5:$I$104,9,FALSE),30))</f>
      </c>
      <c r="F271" s="10"/>
      <c r="G271" s="12"/>
      <c r="H271" s="14">
        <f>IF(D271="","",D271-N(F271))</f>
      </c>
      <c r="I271" s="16">
        <f>IF(OR(C271="",N(H271)&lt;=0),"",TODAY()-C271)</f>
      </c>
      <c r="J271" s="17">
        <f>IF(D271="","",IF(N(H271)&lt;=0,"Paid",IF(C271="","",IF(I271&lt;=30,"Current",IF(I271&lt;=60,"30 days",IF(I271&lt;=90,"60 days","90+ days"))))))</f>
      </c>
    </row>
    <row r="272" spans="1:10" x14ac:dyDescent="0.25">
      <c r="A272" s="6"/>
      <c r="B272" s="6"/>
      <c r="C272" s="12"/>
      <c r="D272" s="10"/>
      <c r="E272" s="15">
        <f>IF(C272="","",C272+IFERROR(VLOOKUP(B272,'Clients'!$A$5:$I$104,9,FALSE),30))</f>
      </c>
      <c r="F272" s="10"/>
      <c r="G272" s="12"/>
      <c r="H272" s="14">
        <f>IF(D272="","",D272-N(F272))</f>
      </c>
      <c r="I272" s="16">
        <f>IF(OR(C272="",N(H272)&lt;=0),"",TODAY()-C272)</f>
      </c>
      <c r="J272" s="17">
        <f>IF(D272="","",IF(N(H272)&lt;=0,"Paid",IF(C272="","",IF(I272&lt;=30,"Current",IF(I272&lt;=60,"30 days",IF(I272&lt;=90,"60 days","90+ days"))))))</f>
      </c>
    </row>
    <row r="273" spans="1:10" x14ac:dyDescent="0.25">
      <c r="A273" s="6"/>
      <c r="B273" s="6"/>
      <c r="C273" s="12"/>
      <c r="D273" s="10"/>
      <c r="E273" s="15">
        <f>IF(C273="","",C273+IFERROR(VLOOKUP(B273,'Clients'!$A$5:$I$104,9,FALSE),30))</f>
      </c>
      <c r="F273" s="10"/>
      <c r="G273" s="12"/>
      <c r="H273" s="14">
        <f>IF(D273="","",D273-N(F273))</f>
      </c>
      <c r="I273" s="16">
        <f>IF(OR(C273="",N(H273)&lt;=0),"",TODAY()-C273)</f>
      </c>
      <c r="J273" s="17">
        <f>IF(D273="","",IF(N(H273)&lt;=0,"Paid",IF(C273="","",IF(I273&lt;=30,"Current",IF(I273&lt;=60,"30 days",IF(I273&lt;=90,"60 days","90+ days"))))))</f>
      </c>
    </row>
    <row r="274" spans="1:10" x14ac:dyDescent="0.25">
      <c r="A274" s="6"/>
      <c r="B274" s="6"/>
      <c r="C274" s="12"/>
      <c r="D274" s="10"/>
      <c r="E274" s="15">
        <f>IF(C274="","",C274+IFERROR(VLOOKUP(B274,'Clients'!$A$5:$I$104,9,FALSE),30))</f>
      </c>
      <c r="F274" s="10"/>
      <c r="G274" s="12"/>
      <c r="H274" s="14">
        <f>IF(D274="","",D274-N(F274))</f>
      </c>
      <c r="I274" s="16">
        <f>IF(OR(C274="",N(H274)&lt;=0),"",TODAY()-C274)</f>
      </c>
      <c r="J274" s="17">
        <f>IF(D274="","",IF(N(H274)&lt;=0,"Paid",IF(C274="","",IF(I274&lt;=30,"Current",IF(I274&lt;=60,"30 days",IF(I274&lt;=90,"60 days","90+ days"))))))</f>
      </c>
    </row>
    <row r="275" spans="1:10" x14ac:dyDescent="0.25">
      <c r="A275" s="6"/>
      <c r="B275" s="6"/>
      <c r="C275" s="12"/>
      <c r="D275" s="10"/>
      <c r="E275" s="15">
        <f>IF(C275="","",C275+IFERROR(VLOOKUP(B275,'Clients'!$A$5:$I$104,9,FALSE),30))</f>
      </c>
      <c r="F275" s="10"/>
      <c r="G275" s="12"/>
      <c r="H275" s="14">
        <f>IF(D275="","",D275-N(F275))</f>
      </c>
      <c r="I275" s="16">
        <f>IF(OR(C275="",N(H275)&lt;=0),"",TODAY()-C275)</f>
      </c>
      <c r="J275" s="17">
        <f>IF(D275="","",IF(N(H275)&lt;=0,"Paid",IF(C275="","",IF(I275&lt;=30,"Current",IF(I275&lt;=60,"30 days",IF(I275&lt;=90,"60 days","90+ days"))))))</f>
      </c>
    </row>
    <row r="276" spans="1:10" x14ac:dyDescent="0.25">
      <c r="A276" s="6"/>
      <c r="B276" s="6"/>
      <c r="C276" s="12"/>
      <c r="D276" s="10"/>
      <c r="E276" s="15">
        <f>IF(C276="","",C276+IFERROR(VLOOKUP(B276,'Clients'!$A$5:$I$104,9,FALSE),30))</f>
      </c>
      <c r="F276" s="10"/>
      <c r="G276" s="12"/>
      <c r="H276" s="14">
        <f>IF(D276="","",D276-N(F276))</f>
      </c>
      <c r="I276" s="16">
        <f>IF(OR(C276="",N(H276)&lt;=0),"",TODAY()-C276)</f>
      </c>
      <c r="J276" s="17">
        <f>IF(D276="","",IF(N(H276)&lt;=0,"Paid",IF(C276="","",IF(I276&lt;=30,"Current",IF(I276&lt;=60,"30 days",IF(I276&lt;=90,"60 days","90+ days"))))))</f>
      </c>
    </row>
    <row r="277" spans="1:10" x14ac:dyDescent="0.25">
      <c r="A277" s="6"/>
      <c r="B277" s="6"/>
      <c r="C277" s="12"/>
      <c r="D277" s="10"/>
      <c r="E277" s="15">
        <f>IF(C277="","",C277+IFERROR(VLOOKUP(B277,'Clients'!$A$5:$I$104,9,FALSE),30))</f>
      </c>
      <c r="F277" s="10"/>
      <c r="G277" s="12"/>
      <c r="H277" s="14">
        <f>IF(D277="","",D277-N(F277))</f>
      </c>
      <c r="I277" s="16">
        <f>IF(OR(C277="",N(H277)&lt;=0),"",TODAY()-C277)</f>
      </c>
      <c r="J277" s="17">
        <f>IF(D277="","",IF(N(H277)&lt;=0,"Paid",IF(C277="","",IF(I277&lt;=30,"Current",IF(I277&lt;=60,"30 days",IF(I277&lt;=90,"60 days","90+ days"))))))</f>
      </c>
    </row>
    <row r="278" spans="1:10" x14ac:dyDescent="0.25">
      <c r="A278" s="6"/>
      <c r="B278" s="6"/>
      <c r="C278" s="12"/>
      <c r="D278" s="10"/>
      <c r="E278" s="15">
        <f>IF(C278="","",C278+IFERROR(VLOOKUP(B278,'Clients'!$A$5:$I$104,9,FALSE),30))</f>
      </c>
      <c r="F278" s="10"/>
      <c r="G278" s="12"/>
      <c r="H278" s="14">
        <f>IF(D278="","",D278-N(F278))</f>
      </c>
      <c r="I278" s="16">
        <f>IF(OR(C278="",N(H278)&lt;=0),"",TODAY()-C278)</f>
      </c>
      <c r="J278" s="17">
        <f>IF(D278="","",IF(N(H278)&lt;=0,"Paid",IF(C278="","",IF(I278&lt;=30,"Current",IF(I278&lt;=60,"30 days",IF(I278&lt;=90,"60 days","90+ days"))))))</f>
      </c>
    </row>
    <row r="279" spans="1:10" x14ac:dyDescent="0.25">
      <c r="A279" s="6"/>
      <c r="B279" s="6"/>
      <c r="C279" s="12"/>
      <c r="D279" s="10"/>
      <c r="E279" s="15">
        <f>IF(C279="","",C279+IFERROR(VLOOKUP(B279,'Clients'!$A$5:$I$104,9,FALSE),30))</f>
      </c>
      <c r="F279" s="10"/>
      <c r="G279" s="12"/>
      <c r="H279" s="14">
        <f>IF(D279="","",D279-N(F279))</f>
      </c>
      <c r="I279" s="16">
        <f>IF(OR(C279="",N(H279)&lt;=0),"",TODAY()-C279)</f>
      </c>
      <c r="J279" s="17">
        <f>IF(D279="","",IF(N(H279)&lt;=0,"Paid",IF(C279="","",IF(I279&lt;=30,"Current",IF(I279&lt;=60,"30 days",IF(I279&lt;=90,"60 days","90+ days"))))))</f>
      </c>
    </row>
    <row r="280" spans="1:10" x14ac:dyDescent="0.25">
      <c r="A280" s="6"/>
      <c r="B280" s="6"/>
      <c r="C280" s="12"/>
      <c r="D280" s="10"/>
      <c r="E280" s="15">
        <f>IF(C280="","",C280+IFERROR(VLOOKUP(B280,'Clients'!$A$5:$I$104,9,FALSE),30))</f>
      </c>
      <c r="F280" s="10"/>
      <c r="G280" s="12"/>
      <c r="H280" s="14">
        <f>IF(D280="","",D280-N(F280))</f>
      </c>
      <c r="I280" s="16">
        <f>IF(OR(C280="",N(H280)&lt;=0),"",TODAY()-C280)</f>
      </c>
      <c r="J280" s="17">
        <f>IF(D280="","",IF(N(H280)&lt;=0,"Paid",IF(C280="","",IF(I280&lt;=30,"Current",IF(I280&lt;=60,"30 days",IF(I280&lt;=90,"60 days","90+ days"))))))</f>
      </c>
    </row>
    <row r="281" spans="1:10" x14ac:dyDescent="0.25">
      <c r="A281" s="6"/>
      <c r="B281" s="6"/>
      <c r="C281" s="12"/>
      <c r="D281" s="10"/>
      <c r="E281" s="15">
        <f>IF(C281="","",C281+IFERROR(VLOOKUP(B281,'Clients'!$A$5:$I$104,9,FALSE),30))</f>
      </c>
      <c r="F281" s="10"/>
      <c r="G281" s="12"/>
      <c r="H281" s="14">
        <f>IF(D281="","",D281-N(F281))</f>
      </c>
      <c r="I281" s="16">
        <f>IF(OR(C281="",N(H281)&lt;=0),"",TODAY()-C281)</f>
      </c>
      <c r="J281" s="17">
        <f>IF(D281="","",IF(N(H281)&lt;=0,"Paid",IF(C281="","",IF(I281&lt;=30,"Current",IF(I281&lt;=60,"30 days",IF(I281&lt;=90,"60 days","90+ days"))))))</f>
      </c>
    </row>
    <row r="282" spans="1:10" x14ac:dyDescent="0.25">
      <c r="A282" s="6"/>
      <c r="B282" s="6"/>
      <c r="C282" s="12"/>
      <c r="D282" s="10"/>
      <c r="E282" s="15">
        <f>IF(C282="","",C282+IFERROR(VLOOKUP(B282,'Clients'!$A$5:$I$104,9,FALSE),30))</f>
      </c>
      <c r="F282" s="10"/>
      <c r="G282" s="12"/>
      <c r="H282" s="14">
        <f>IF(D282="","",D282-N(F282))</f>
      </c>
      <c r="I282" s="16">
        <f>IF(OR(C282="",N(H282)&lt;=0),"",TODAY()-C282)</f>
      </c>
      <c r="J282" s="17">
        <f>IF(D282="","",IF(N(H282)&lt;=0,"Paid",IF(C282="","",IF(I282&lt;=30,"Current",IF(I282&lt;=60,"30 days",IF(I282&lt;=90,"60 days","90+ days"))))))</f>
      </c>
    </row>
    <row r="283" spans="1:10" x14ac:dyDescent="0.25">
      <c r="A283" s="6"/>
      <c r="B283" s="6"/>
      <c r="C283" s="12"/>
      <c r="D283" s="10"/>
      <c r="E283" s="15">
        <f>IF(C283="","",C283+IFERROR(VLOOKUP(B283,'Clients'!$A$5:$I$104,9,FALSE),30))</f>
      </c>
      <c r="F283" s="10"/>
      <c r="G283" s="12"/>
      <c r="H283" s="14">
        <f>IF(D283="","",D283-N(F283))</f>
      </c>
      <c r="I283" s="16">
        <f>IF(OR(C283="",N(H283)&lt;=0),"",TODAY()-C283)</f>
      </c>
      <c r="J283" s="17">
        <f>IF(D283="","",IF(N(H283)&lt;=0,"Paid",IF(C283="","",IF(I283&lt;=30,"Current",IF(I283&lt;=60,"30 days",IF(I283&lt;=90,"60 days","90+ days"))))))</f>
      </c>
    </row>
    <row r="284" spans="1:10" x14ac:dyDescent="0.25">
      <c r="A284" s="6"/>
      <c r="B284" s="6"/>
      <c r="C284" s="12"/>
      <c r="D284" s="10"/>
      <c r="E284" s="15">
        <f>IF(C284="","",C284+IFERROR(VLOOKUP(B284,'Clients'!$A$5:$I$104,9,FALSE),30))</f>
      </c>
      <c r="F284" s="10"/>
      <c r="G284" s="12"/>
      <c r="H284" s="14">
        <f>IF(D284="","",D284-N(F284))</f>
      </c>
      <c r="I284" s="16">
        <f>IF(OR(C284="",N(H284)&lt;=0),"",TODAY()-C284)</f>
      </c>
      <c r="J284" s="17">
        <f>IF(D284="","",IF(N(H284)&lt;=0,"Paid",IF(C284="","",IF(I284&lt;=30,"Current",IF(I284&lt;=60,"30 days",IF(I284&lt;=90,"60 days","90+ days"))))))</f>
      </c>
    </row>
    <row r="285" spans="1:10" x14ac:dyDescent="0.25">
      <c r="A285" s="6"/>
      <c r="B285" s="6"/>
      <c r="C285" s="12"/>
      <c r="D285" s="10"/>
      <c r="E285" s="15">
        <f>IF(C285="","",C285+IFERROR(VLOOKUP(B285,'Clients'!$A$5:$I$104,9,FALSE),30))</f>
      </c>
      <c r="F285" s="10"/>
      <c r="G285" s="12"/>
      <c r="H285" s="14">
        <f>IF(D285="","",D285-N(F285))</f>
      </c>
      <c r="I285" s="16">
        <f>IF(OR(C285="",N(H285)&lt;=0),"",TODAY()-C285)</f>
      </c>
      <c r="J285" s="17">
        <f>IF(D285="","",IF(N(H285)&lt;=0,"Paid",IF(C285="","",IF(I285&lt;=30,"Current",IF(I285&lt;=60,"30 days",IF(I285&lt;=90,"60 days","90+ days"))))))</f>
      </c>
    </row>
    <row r="286" spans="1:10" x14ac:dyDescent="0.25">
      <c r="A286" s="6"/>
      <c r="B286" s="6"/>
      <c r="C286" s="12"/>
      <c r="D286" s="10"/>
      <c r="E286" s="15">
        <f>IF(C286="","",C286+IFERROR(VLOOKUP(B286,'Clients'!$A$5:$I$104,9,FALSE),30))</f>
      </c>
      <c r="F286" s="10"/>
      <c r="G286" s="12"/>
      <c r="H286" s="14">
        <f>IF(D286="","",D286-N(F286))</f>
      </c>
      <c r="I286" s="16">
        <f>IF(OR(C286="",N(H286)&lt;=0),"",TODAY()-C286)</f>
      </c>
      <c r="J286" s="17">
        <f>IF(D286="","",IF(N(H286)&lt;=0,"Paid",IF(C286="","",IF(I286&lt;=30,"Current",IF(I286&lt;=60,"30 days",IF(I286&lt;=90,"60 days","90+ days"))))))</f>
      </c>
    </row>
    <row r="287" spans="1:10" x14ac:dyDescent="0.25">
      <c r="A287" s="6"/>
      <c r="B287" s="6"/>
      <c r="C287" s="12"/>
      <c r="D287" s="10"/>
      <c r="E287" s="15">
        <f>IF(C287="","",C287+IFERROR(VLOOKUP(B287,'Clients'!$A$5:$I$104,9,FALSE),30))</f>
      </c>
      <c r="F287" s="10"/>
      <c r="G287" s="12"/>
      <c r="H287" s="14">
        <f>IF(D287="","",D287-N(F287))</f>
      </c>
      <c r="I287" s="16">
        <f>IF(OR(C287="",N(H287)&lt;=0),"",TODAY()-C287)</f>
      </c>
      <c r="J287" s="17">
        <f>IF(D287="","",IF(N(H287)&lt;=0,"Paid",IF(C287="","",IF(I287&lt;=30,"Current",IF(I287&lt;=60,"30 days",IF(I287&lt;=90,"60 days","90+ days"))))))</f>
      </c>
    </row>
    <row r="288" spans="1:10" x14ac:dyDescent="0.25">
      <c r="A288" s="6"/>
      <c r="B288" s="6"/>
      <c r="C288" s="12"/>
      <c r="D288" s="10"/>
      <c r="E288" s="15">
        <f>IF(C288="","",C288+IFERROR(VLOOKUP(B288,'Clients'!$A$5:$I$104,9,FALSE),30))</f>
      </c>
      <c r="F288" s="10"/>
      <c r="G288" s="12"/>
      <c r="H288" s="14">
        <f>IF(D288="","",D288-N(F288))</f>
      </c>
      <c r="I288" s="16">
        <f>IF(OR(C288="",N(H288)&lt;=0),"",TODAY()-C288)</f>
      </c>
      <c r="J288" s="17">
        <f>IF(D288="","",IF(N(H288)&lt;=0,"Paid",IF(C288="","",IF(I288&lt;=30,"Current",IF(I288&lt;=60,"30 days",IF(I288&lt;=90,"60 days","90+ days"))))))</f>
      </c>
    </row>
    <row r="289" spans="1:10" x14ac:dyDescent="0.25">
      <c r="A289" s="6"/>
      <c r="B289" s="6"/>
      <c r="C289" s="12"/>
      <c r="D289" s="10"/>
      <c r="E289" s="15">
        <f>IF(C289="","",C289+IFERROR(VLOOKUP(B289,'Clients'!$A$5:$I$104,9,FALSE),30))</f>
      </c>
      <c r="F289" s="10"/>
      <c r="G289" s="12"/>
      <c r="H289" s="14">
        <f>IF(D289="","",D289-N(F289))</f>
      </c>
      <c r="I289" s="16">
        <f>IF(OR(C289="",N(H289)&lt;=0),"",TODAY()-C289)</f>
      </c>
      <c r="J289" s="17">
        <f>IF(D289="","",IF(N(H289)&lt;=0,"Paid",IF(C289="","",IF(I289&lt;=30,"Current",IF(I289&lt;=60,"30 days",IF(I289&lt;=90,"60 days","90+ days"))))))</f>
      </c>
    </row>
    <row r="290" spans="1:10" x14ac:dyDescent="0.25">
      <c r="A290" s="6"/>
      <c r="B290" s="6"/>
      <c r="C290" s="12"/>
      <c r="D290" s="10"/>
      <c r="E290" s="15">
        <f>IF(C290="","",C290+IFERROR(VLOOKUP(B290,'Clients'!$A$5:$I$104,9,FALSE),30))</f>
      </c>
      <c r="F290" s="10"/>
      <c r="G290" s="12"/>
      <c r="H290" s="14">
        <f>IF(D290="","",D290-N(F290))</f>
      </c>
      <c r="I290" s="16">
        <f>IF(OR(C290="",N(H290)&lt;=0),"",TODAY()-C290)</f>
      </c>
      <c r="J290" s="17">
        <f>IF(D290="","",IF(N(H290)&lt;=0,"Paid",IF(C290="","",IF(I290&lt;=30,"Current",IF(I290&lt;=60,"30 days",IF(I290&lt;=90,"60 days","90+ days"))))))</f>
      </c>
    </row>
    <row r="291" spans="1:10" x14ac:dyDescent="0.25">
      <c r="A291" s="6"/>
      <c r="B291" s="6"/>
      <c r="C291" s="12"/>
      <c r="D291" s="10"/>
      <c r="E291" s="15">
        <f>IF(C291="","",C291+IFERROR(VLOOKUP(B291,'Clients'!$A$5:$I$104,9,FALSE),30))</f>
      </c>
      <c r="F291" s="10"/>
      <c r="G291" s="12"/>
      <c r="H291" s="14">
        <f>IF(D291="","",D291-N(F291))</f>
      </c>
      <c r="I291" s="16">
        <f>IF(OR(C291="",N(H291)&lt;=0),"",TODAY()-C291)</f>
      </c>
      <c r="J291" s="17">
        <f>IF(D291="","",IF(N(H291)&lt;=0,"Paid",IF(C291="","",IF(I291&lt;=30,"Current",IF(I291&lt;=60,"30 days",IF(I291&lt;=90,"60 days","90+ days"))))))</f>
      </c>
    </row>
    <row r="292" spans="1:10" x14ac:dyDescent="0.25">
      <c r="A292" s="6"/>
      <c r="B292" s="6"/>
      <c r="C292" s="12"/>
      <c r="D292" s="10"/>
      <c r="E292" s="15">
        <f>IF(C292="","",C292+IFERROR(VLOOKUP(B292,'Clients'!$A$5:$I$104,9,FALSE),30))</f>
      </c>
      <c r="F292" s="10"/>
      <c r="G292" s="12"/>
      <c r="H292" s="14">
        <f>IF(D292="","",D292-N(F292))</f>
      </c>
      <c r="I292" s="16">
        <f>IF(OR(C292="",N(H292)&lt;=0),"",TODAY()-C292)</f>
      </c>
      <c r="J292" s="17">
        <f>IF(D292="","",IF(N(H292)&lt;=0,"Paid",IF(C292="","",IF(I292&lt;=30,"Current",IF(I292&lt;=60,"30 days",IF(I292&lt;=90,"60 days","90+ days"))))))</f>
      </c>
    </row>
    <row r="293" spans="1:10" x14ac:dyDescent="0.25">
      <c r="A293" s="6"/>
      <c r="B293" s="6"/>
      <c r="C293" s="12"/>
      <c r="D293" s="10"/>
      <c r="E293" s="15">
        <f>IF(C293="","",C293+IFERROR(VLOOKUP(B293,'Clients'!$A$5:$I$104,9,FALSE),30))</f>
      </c>
      <c r="F293" s="10"/>
      <c r="G293" s="12"/>
      <c r="H293" s="14">
        <f>IF(D293="","",D293-N(F293))</f>
      </c>
      <c r="I293" s="16">
        <f>IF(OR(C293="",N(H293)&lt;=0),"",TODAY()-C293)</f>
      </c>
      <c r="J293" s="17">
        <f>IF(D293="","",IF(N(H293)&lt;=0,"Paid",IF(C293="","",IF(I293&lt;=30,"Current",IF(I293&lt;=60,"30 days",IF(I293&lt;=90,"60 days","90+ days"))))))</f>
      </c>
    </row>
    <row r="294" spans="1:10" x14ac:dyDescent="0.25">
      <c r="A294" s="6"/>
      <c r="B294" s="6"/>
      <c r="C294" s="12"/>
      <c r="D294" s="10"/>
      <c r="E294" s="15">
        <f>IF(C294="","",C294+IFERROR(VLOOKUP(B294,'Clients'!$A$5:$I$104,9,FALSE),30))</f>
      </c>
      <c r="F294" s="10"/>
      <c r="G294" s="12"/>
      <c r="H294" s="14">
        <f>IF(D294="","",D294-N(F294))</f>
      </c>
      <c r="I294" s="16">
        <f>IF(OR(C294="",N(H294)&lt;=0),"",TODAY()-C294)</f>
      </c>
      <c r="J294" s="17">
        <f>IF(D294="","",IF(N(H294)&lt;=0,"Paid",IF(C294="","",IF(I294&lt;=30,"Current",IF(I294&lt;=60,"30 days",IF(I294&lt;=90,"60 days","90+ days"))))))</f>
      </c>
    </row>
    <row r="295" spans="1:10" x14ac:dyDescent="0.25">
      <c r="A295" s="6"/>
      <c r="B295" s="6"/>
      <c r="C295" s="12"/>
      <c r="D295" s="10"/>
      <c r="E295" s="15">
        <f>IF(C295="","",C295+IFERROR(VLOOKUP(B295,'Clients'!$A$5:$I$104,9,FALSE),30))</f>
      </c>
      <c r="F295" s="10"/>
      <c r="G295" s="12"/>
      <c r="H295" s="14">
        <f>IF(D295="","",D295-N(F295))</f>
      </c>
      <c r="I295" s="16">
        <f>IF(OR(C295="",N(H295)&lt;=0),"",TODAY()-C295)</f>
      </c>
      <c r="J295" s="17">
        <f>IF(D295="","",IF(N(H295)&lt;=0,"Paid",IF(C295="","",IF(I295&lt;=30,"Current",IF(I295&lt;=60,"30 days",IF(I295&lt;=90,"60 days","90+ days"))))))</f>
      </c>
    </row>
    <row r="296" spans="1:10" x14ac:dyDescent="0.25">
      <c r="A296" s="6"/>
      <c r="B296" s="6"/>
      <c r="C296" s="12"/>
      <c r="D296" s="10"/>
      <c r="E296" s="15">
        <f>IF(C296="","",C296+IFERROR(VLOOKUP(B296,'Clients'!$A$5:$I$104,9,FALSE),30))</f>
      </c>
      <c r="F296" s="10"/>
      <c r="G296" s="12"/>
      <c r="H296" s="14">
        <f>IF(D296="","",D296-N(F296))</f>
      </c>
      <c r="I296" s="16">
        <f>IF(OR(C296="",N(H296)&lt;=0),"",TODAY()-C296)</f>
      </c>
      <c r="J296" s="17">
        <f>IF(D296="","",IF(N(H296)&lt;=0,"Paid",IF(C296="","",IF(I296&lt;=30,"Current",IF(I296&lt;=60,"30 days",IF(I296&lt;=90,"60 days","90+ days"))))))</f>
      </c>
    </row>
    <row r="297" spans="1:10" x14ac:dyDescent="0.25">
      <c r="A297" s="6"/>
      <c r="B297" s="6"/>
      <c r="C297" s="12"/>
      <c r="D297" s="10"/>
      <c r="E297" s="15">
        <f>IF(C297="","",C297+IFERROR(VLOOKUP(B297,'Clients'!$A$5:$I$104,9,FALSE),30))</f>
      </c>
      <c r="F297" s="10"/>
      <c r="G297" s="12"/>
      <c r="H297" s="14">
        <f>IF(D297="","",D297-N(F297))</f>
      </c>
      <c r="I297" s="16">
        <f>IF(OR(C297="",N(H297)&lt;=0),"",TODAY()-C297)</f>
      </c>
      <c r="J297" s="17">
        <f>IF(D297="","",IF(N(H297)&lt;=0,"Paid",IF(C297="","",IF(I297&lt;=30,"Current",IF(I297&lt;=60,"30 days",IF(I297&lt;=90,"60 days","90+ days"))))))</f>
      </c>
    </row>
    <row r="298" spans="1:10" x14ac:dyDescent="0.25">
      <c r="A298" s="6"/>
      <c r="B298" s="6"/>
      <c r="C298" s="12"/>
      <c r="D298" s="10"/>
      <c r="E298" s="15">
        <f>IF(C298="","",C298+IFERROR(VLOOKUP(B298,'Clients'!$A$5:$I$104,9,FALSE),30))</f>
      </c>
      <c r="F298" s="10"/>
      <c r="G298" s="12"/>
      <c r="H298" s="14">
        <f>IF(D298="","",D298-N(F298))</f>
      </c>
      <c r="I298" s="16">
        <f>IF(OR(C298="",N(H298)&lt;=0),"",TODAY()-C298)</f>
      </c>
      <c r="J298" s="17">
        <f>IF(D298="","",IF(N(H298)&lt;=0,"Paid",IF(C298="","",IF(I298&lt;=30,"Current",IF(I298&lt;=60,"30 days",IF(I298&lt;=90,"60 days","90+ days"))))))</f>
      </c>
    </row>
    <row r="299" spans="1:10" x14ac:dyDescent="0.25">
      <c r="A299" s="6"/>
      <c r="B299" s="6"/>
      <c r="C299" s="12"/>
      <c r="D299" s="10"/>
      <c r="E299" s="15">
        <f>IF(C299="","",C299+IFERROR(VLOOKUP(B299,'Clients'!$A$5:$I$104,9,FALSE),30))</f>
      </c>
      <c r="F299" s="10"/>
      <c r="G299" s="12"/>
      <c r="H299" s="14">
        <f>IF(D299="","",D299-N(F299))</f>
      </c>
      <c r="I299" s="16">
        <f>IF(OR(C299="",N(H299)&lt;=0),"",TODAY()-C299)</f>
      </c>
      <c r="J299" s="17">
        <f>IF(D299="","",IF(N(H299)&lt;=0,"Paid",IF(C299="","",IF(I299&lt;=30,"Current",IF(I299&lt;=60,"30 days",IF(I299&lt;=90,"60 days","90+ days"))))))</f>
      </c>
    </row>
    <row r="300" spans="1:10" x14ac:dyDescent="0.25">
      <c r="A300" s="6"/>
      <c r="B300" s="6"/>
      <c r="C300" s="12"/>
      <c r="D300" s="10"/>
      <c r="E300" s="15">
        <f>IF(C300="","",C300+IFERROR(VLOOKUP(B300,'Clients'!$A$5:$I$104,9,FALSE),30))</f>
      </c>
      <c r="F300" s="10"/>
      <c r="G300" s="12"/>
      <c r="H300" s="14">
        <f>IF(D300="","",D300-N(F300))</f>
      </c>
      <c r="I300" s="16">
        <f>IF(OR(C300="",N(H300)&lt;=0),"",TODAY()-C300)</f>
      </c>
      <c r="J300" s="17">
        <f>IF(D300="","",IF(N(H300)&lt;=0,"Paid",IF(C300="","",IF(I300&lt;=30,"Current",IF(I300&lt;=60,"30 days",IF(I300&lt;=90,"60 days","90+ days"))))))</f>
      </c>
    </row>
    <row r="301" spans="1:10" x14ac:dyDescent="0.25">
      <c r="A301" s="6"/>
      <c r="B301" s="6"/>
      <c r="C301" s="12"/>
      <c r="D301" s="10"/>
      <c r="E301" s="15">
        <f>IF(C301="","",C301+IFERROR(VLOOKUP(B301,'Clients'!$A$5:$I$104,9,FALSE),30))</f>
      </c>
      <c r="F301" s="10"/>
      <c r="G301" s="12"/>
      <c r="H301" s="14">
        <f>IF(D301="","",D301-N(F301))</f>
      </c>
      <c r="I301" s="16">
        <f>IF(OR(C301="",N(H301)&lt;=0),"",TODAY()-C301)</f>
      </c>
      <c r="J301" s="17">
        <f>IF(D301="","",IF(N(H301)&lt;=0,"Paid",IF(C301="","",IF(I301&lt;=30,"Current",IF(I301&lt;=60,"30 days",IF(I301&lt;=90,"60 days","90+ days"))))))</f>
      </c>
    </row>
    <row r="302" spans="1:10" x14ac:dyDescent="0.25">
      <c r="A302" s="6"/>
      <c r="B302" s="6"/>
      <c r="C302" s="12"/>
      <c r="D302" s="10"/>
      <c r="E302" s="15">
        <f>IF(C302="","",C302+IFERROR(VLOOKUP(B302,'Clients'!$A$5:$I$104,9,FALSE),30))</f>
      </c>
      <c r="F302" s="10"/>
      <c r="G302" s="12"/>
      <c r="H302" s="14">
        <f>IF(D302="","",D302-N(F302))</f>
      </c>
      <c r="I302" s="16">
        <f>IF(OR(C302="",N(H302)&lt;=0),"",TODAY()-C302)</f>
      </c>
      <c r="J302" s="17">
        <f>IF(D302="","",IF(N(H302)&lt;=0,"Paid",IF(C302="","",IF(I302&lt;=30,"Current",IF(I302&lt;=60,"30 days",IF(I302&lt;=90,"60 days","90+ days"))))))</f>
      </c>
    </row>
    <row r="303" spans="1:10" x14ac:dyDescent="0.25">
      <c r="A303" s="6"/>
      <c r="B303" s="6"/>
      <c r="C303" s="12"/>
      <c r="D303" s="10"/>
      <c r="E303" s="15">
        <f>IF(C303="","",C303+IFERROR(VLOOKUP(B303,'Clients'!$A$5:$I$104,9,FALSE),30))</f>
      </c>
      <c r="F303" s="10"/>
      <c r="G303" s="12"/>
      <c r="H303" s="14">
        <f>IF(D303="","",D303-N(F303))</f>
      </c>
      <c r="I303" s="16">
        <f>IF(OR(C303="",N(H303)&lt;=0),"",TODAY()-C303)</f>
      </c>
      <c r="J303" s="17">
        <f>IF(D303="","",IF(N(H303)&lt;=0,"Paid",IF(C303="","",IF(I303&lt;=30,"Current",IF(I303&lt;=60,"30 days",IF(I303&lt;=90,"60 days","90+ days"))))))</f>
      </c>
    </row>
    <row r="304" spans="1:10" x14ac:dyDescent="0.25">
      <c r="A304" s="6"/>
      <c r="B304" s="6"/>
      <c r="C304" s="12"/>
      <c r="D304" s="10"/>
      <c r="E304" s="15">
        <f>IF(C304="","",C304+IFERROR(VLOOKUP(B304,'Clients'!$A$5:$I$104,9,FALSE),30))</f>
      </c>
      <c r="F304" s="10"/>
      <c r="G304" s="12"/>
      <c r="H304" s="14">
        <f>IF(D304="","",D304-N(F304))</f>
      </c>
      <c r="I304" s="16">
        <f>IF(OR(C304="",N(H304)&lt;=0),"",TODAY()-C304)</f>
      </c>
      <c r="J304" s="17">
        <f>IF(D304="","",IF(N(H304)&lt;=0,"Paid",IF(C304="","",IF(I304&lt;=30,"Current",IF(I304&lt;=60,"30 days",IF(I304&lt;=90,"60 days","90+ days"))))))</f>
      </c>
    </row>
    <row r="305" spans="1:10" x14ac:dyDescent="0.25">
      <c r="A305" s="6"/>
      <c r="B305" s="6"/>
      <c r="C305" s="12"/>
      <c r="D305" s="10"/>
      <c r="E305" s="15">
        <f>IF(C305="","",C305+IFERROR(VLOOKUP(B305,'Clients'!$A$5:$I$104,9,FALSE),30))</f>
      </c>
      <c r="F305" s="10"/>
      <c r="G305" s="12"/>
      <c r="H305" s="14">
        <f>IF(D305="","",D305-N(F305))</f>
      </c>
      <c r="I305" s="16">
        <f>IF(OR(C305="",N(H305)&lt;=0),"",TODAY()-C305)</f>
      </c>
      <c r="J305" s="17">
        <f>IF(D305="","",IF(N(H305)&lt;=0,"Paid",IF(C305="","",IF(I305&lt;=30,"Current",IF(I305&lt;=60,"30 days",IF(I305&lt;=90,"60 days","90+ days"))))))</f>
      </c>
    </row>
    <row r="306" spans="1:10" x14ac:dyDescent="0.25">
      <c r="A306" s="6"/>
      <c r="B306" s="6"/>
      <c r="C306" s="12"/>
      <c r="D306" s="10"/>
      <c r="E306" s="15">
        <f>IF(C306="","",C306+IFERROR(VLOOKUP(B306,'Clients'!$A$5:$I$104,9,FALSE),30))</f>
      </c>
      <c r="F306" s="10"/>
      <c r="G306" s="12"/>
      <c r="H306" s="14">
        <f>IF(D306="","",D306-N(F306))</f>
      </c>
      <c r="I306" s="16">
        <f>IF(OR(C306="",N(H306)&lt;=0),"",TODAY()-C306)</f>
      </c>
      <c r="J306" s="17">
        <f>IF(D306="","",IF(N(H306)&lt;=0,"Paid",IF(C306="","",IF(I306&lt;=30,"Current",IF(I306&lt;=60,"30 days",IF(I306&lt;=90,"60 days","90+ days"))))))</f>
      </c>
    </row>
    <row r="307" spans="1:10" x14ac:dyDescent="0.25">
      <c r="A307" s="6"/>
      <c r="B307" s="6"/>
      <c r="C307" s="12"/>
      <c r="D307" s="10"/>
      <c r="E307" s="15">
        <f>IF(C307="","",C307+IFERROR(VLOOKUP(B307,'Clients'!$A$5:$I$104,9,FALSE),30))</f>
      </c>
      <c r="F307" s="10"/>
      <c r="G307" s="12"/>
      <c r="H307" s="14">
        <f>IF(D307="","",D307-N(F307))</f>
      </c>
      <c r="I307" s="16">
        <f>IF(OR(C307="",N(H307)&lt;=0),"",TODAY()-C307)</f>
      </c>
      <c r="J307" s="17">
        <f>IF(D307="","",IF(N(H307)&lt;=0,"Paid",IF(C307="","",IF(I307&lt;=30,"Current",IF(I307&lt;=60,"30 days",IF(I307&lt;=90,"60 days","90+ days"))))))</f>
      </c>
    </row>
    <row r="308" spans="1:10" x14ac:dyDescent="0.25">
      <c r="A308" s="6"/>
      <c r="B308" s="6"/>
      <c r="C308" s="12"/>
      <c r="D308" s="10"/>
      <c r="E308" s="15">
        <f>IF(C308="","",C308+IFERROR(VLOOKUP(B308,'Clients'!$A$5:$I$104,9,FALSE),30))</f>
      </c>
      <c r="F308" s="10"/>
      <c r="G308" s="12"/>
      <c r="H308" s="14">
        <f>IF(D308="","",D308-N(F308))</f>
      </c>
      <c r="I308" s="16">
        <f>IF(OR(C308="",N(H308)&lt;=0),"",TODAY()-C308)</f>
      </c>
      <c r="J308" s="17">
        <f>IF(D308="","",IF(N(H308)&lt;=0,"Paid",IF(C308="","",IF(I308&lt;=30,"Current",IF(I308&lt;=60,"30 days",IF(I308&lt;=90,"60 days","90+ days"))))))</f>
      </c>
    </row>
    <row r="309" spans="1:10" x14ac:dyDescent="0.25">
      <c r="A309" s="6"/>
      <c r="B309" s="6"/>
      <c r="C309" s="12"/>
      <c r="D309" s="10"/>
      <c r="E309" s="15">
        <f>IF(C309="","",C309+IFERROR(VLOOKUP(B309,'Clients'!$A$5:$I$104,9,FALSE),30))</f>
      </c>
      <c r="F309" s="10"/>
      <c r="G309" s="12"/>
      <c r="H309" s="14">
        <f>IF(D309="","",D309-N(F309))</f>
      </c>
      <c r="I309" s="16">
        <f>IF(OR(C309="",N(H309)&lt;=0),"",TODAY()-C309)</f>
      </c>
      <c r="J309" s="17">
        <f>IF(D309="","",IF(N(H309)&lt;=0,"Paid",IF(C309="","",IF(I309&lt;=30,"Current",IF(I309&lt;=60,"30 days",IF(I309&lt;=90,"60 days","90+ days"))))))</f>
      </c>
    </row>
    <row r="310" spans="1:10" x14ac:dyDescent="0.25">
      <c r="A310" s="6"/>
      <c r="B310" s="6"/>
      <c r="C310" s="12"/>
      <c r="D310" s="10"/>
      <c r="E310" s="15">
        <f>IF(C310="","",C310+IFERROR(VLOOKUP(B310,'Clients'!$A$5:$I$104,9,FALSE),30))</f>
      </c>
      <c r="F310" s="10"/>
      <c r="G310" s="12"/>
      <c r="H310" s="14">
        <f>IF(D310="","",D310-N(F310))</f>
      </c>
      <c r="I310" s="16">
        <f>IF(OR(C310="",N(H310)&lt;=0),"",TODAY()-C310)</f>
      </c>
      <c r="J310" s="17">
        <f>IF(D310="","",IF(N(H310)&lt;=0,"Paid",IF(C310="","",IF(I310&lt;=30,"Current",IF(I310&lt;=60,"30 days",IF(I310&lt;=90,"60 days","90+ days"))))))</f>
      </c>
    </row>
    <row r="311" spans="1:10" x14ac:dyDescent="0.25">
      <c r="A311" s="6"/>
      <c r="B311" s="6"/>
      <c r="C311" s="12"/>
      <c r="D311" s="10"/>
      <c r="E311" s="15">
        <f>IF(C311="","",C311+IFERROR(VLOOKUP(B311,'Clients'!$A$5:$I$104,9,FALSE),30))</f>
      </c>
      <c r="F311" s="10"/>
      <c r="G311" s="12"/>
      <c r="H311" s="14">
        <f>IF(D311="","",D311-N(F311))</f>
      </c>
      <c r="I311" s="16">
        <f>IF(OR(C311="",N(H311)&lt;=0),"",TODAY()-C311)</f>
      </c>
      <c r="J311" s="17">
        <f>IF(D311="","",IF(N(H311)&lt;=0,"Paid",IF(C311="","",IF(I311&lt;=30,"Current",IF(I311&lt;=60,"30 days",IF(I311&lt;=90,"60 days","90+ days"))))))</f>
      </c>
    </row>
    <row r="312" spans="1:10" x14ac:dyDescent="0.25">
      <c r="A312" s="6"/>
      <c r="B312" s="6"/>
      <c r="C312" s="12"/>
      <c r="D312" s="10"/>
      <c r="E312" s="15">
        <f>IF(C312="","",C312+IFERROR(VLOOKUP(B312,'Clients'!$A$5:$I$104,9,FALSE),30))</f>
      </c>
      <c r="F312" s="10"/>
      <c r="G312" s="12"/>
      <c r="H312" s="14">
        <f>IF(D312="","",D312-N(F312))</f>
      </c>
      <c r="I312" s="16">
        <f>IF(OR(C312="",N(H312)&lt;=0),"",TODAY()-C312)</f>
      </c>
      <c r="J312" s="17">
        <f>IF(D312="","",IF(N(H312)&lt;=0,"Paid",IF(C312="","",IF(I312&lt;=30,"Current",IF(I312&lt;=60,"30 days",IF(I312&lt;=90,"60 days","90+ days"))))))</f>
      </c>
    </row>
    <row r="313" spans="1:10" x14ac:dyDescent="0.25">
      <c r="A313" s="6"/>
      <c r="B313" s="6"/>
      <c r="C313" s="12"/>
      <c r="D313" s="10"/>
      <c r="E313" s="15">
        <f>IF(C313="","",C313+IFERROR(VLOOKUP(B313,'Clients'!$A$5:$I$104,9,FALSE),30))</f>
      </c>
      <c r="F313" s="10"/>
      <c r="G313" s="12"/>
      <c r="H313" s="14">
        <f>IF(D313="","",D313-N(F313))</f>
      </c>
      <c r="I313" s="16">
        <f>IF(OR(C313="",N(H313)&lt;=0),"",TODAY()-C313)</f>
      </c>
      <c r="J313" s="17">
        <f>IF(D313="","",IF(N(H313)&lt;=0,"Paid",IF(C313="","",IF(I313&lt;=30,"Current",IF(I313&lt;=60,"30 days",IF(I313&lt;=90,"60 days","90+ days"))))))</f>
      </c>
    </row>
    <row r="314" spans="1:10" x14ac:dyDescent="0.25">
      <c r="A314" s="6"/>
      <c r="B314" s="6"/>
      <c r="C314" s="12"/>
      <c r="D314" s="10"/>
      <c r="E314" s="15">
        <f>IF(C314="","",C314+IFERROR(VLOOKUP(B314,'Clients'!$A$5:$I$104,9,FALSE),30))</f>
      </c>
      <c r="F314" s="10"/>
      <c r="G314" s="12"/>
      <c r="H314" s="14">
        <f>IF(D314="","",D314-N(F314))</f>
      </c>
      <c r="I314" s="16">
        <f>IF(OR(C314="",N(H314)&lt;=0),"",TODAY()-C314)</f>
      </c>
      <c r="J314" s="17">
        <f>IF(D314="","",IF(N(H314)&lt;=0,"Paid",IF(C314="","",IF(I314&lt;=30,"Current",IF(I314&lt;=60,"30 days",IF(I314&lt;=90,"60 days","90+ days"))))))</f>
      </c>
    </row>
    <row r="315" spans="1:10" x14ac:dyDescent="0.25">
      <c r="A315" s="6"/>
      <c r="B315" s="6"/>
      <c r="C315" s="12"/>
      <c r="D315" s="10"/>
      <c r="E315" s="15">
        <f>IF(C315="","",C315+IFERROR(VLOOKUP(B315,'Clients'!$A$5:$I$104,9,FALSE),30))</f>
      </c>
      <c r="F315" s="10"/>
      <c r="G315" s="12"/>
      <c r="H315" s="14">
        <f>IF(D315="","",D315-N(F315))</f>
      </c>
      <c r="I315" s="16">
        <f>IF(OR(C315="",N(H315)&lt;=0),"",TODAY()-C315)</f>
      </c>
      <c r="J315" s="17">
        <f>IF(D315="","",IF(N(H315)&lt;=0,"Paid",IF(C315="","",IF(I315&lt;=30,"Current",IF(I315&lt;=60,"30 days",IF(I315&lt;=90,"60 days","90+ days"))))))</f>
      </c>
    </row>
    <row r="316" spans="1:10" x14ac:dyDescent="0.25">
      <c r="A316" s="6"/>
      <c r="B316" s="6"/>
      <c r="C316" s="12"/>
      <c r="D316" s="10"/>
      <c r="E316" s="15">
        <f>IF(C316="","",C316+IFERROR(VLOOKUP(B316,'Clients'!$A$5:$I$104,9,FALSE),30))</f>
      </c>
      <c r="F316" s="10"/>
      <c r="G316" s="12"/>
      <c r="H316" s="14">
        <f>IF(D316="","",D316-N(F316))</f>
      </c>
      <c r="I316" s="16">
        <f>IF(OR(C316="",N(H316)&lt;=0),"",TODAY()-C316)</f>
      </c>
      <c r="J316" s="17">
        <f>IF(D316="","",IF(N(H316)&lt;=0,"Paid",IF(C316="","",IF(I316&lt;=30,"Current",IF(I316&lt;=60,"30 days",IF(I316&lt;=90,"60 days","90+ days"))))))</f>
      </c>
    </row>
    <row r="317" spans="1:10" x14ac:dyDescent="0.25">
      <c r="A317" s="6"/>
      <c r="B317" s="6"/>
      <c r="C317" s="12"/>
      <c r="D317" s="10"/>
      <c r="E317" s="15">
        <f>IF(C317="","",C317+IFERROR(VLOOKUP(B317,'Clients'!$A$5:$I$104,9,FALSE),30))</f>
      </c>
      <c r="F317" s="10"/>
      <c r="G317" s="12"/>
      <c r="H317" s="14">
        <f>IF(D317="","",D317-N(F317))</f>
      </c>
      <c r="I317" s="16">
        <f>IF(OR(C317="",N(H317)&lt;=0),"",TODAY()-C317)</f>
      </c>
      <c r="J317" s="17">
        <f>IF(D317="","",IF(N(H317)&lt;=0,"Paid",IF(C317="","",IF(I317&lt;=30,"Current",IF(I317&lt;=60,"30 days",IF(I317&lt;=90,"60 days","90+ days"))))))</f>
      </c>
    </row>
    <row r="318" spans="1:10" x14ac:dyDescent="0.25">
      <c r="A318" s="6"/>
      <c r="B318" s="6"/>
      <c r="C318" s="12"/>
      <c r="D318" s="10"/>
      <c r="E318" s="15">
        <f>IF(C318="","",C318+IFERROR(VLOOKUP(B318,'Clients'!$A$5:$I$104,9,FALSE),30))</f>
      </c>
      <c r="F318" s="10"/>
      <c r="G318" s="12"/>
      <c r="H318" s="14">
        <f>IF(D318="","",D318-N(F318))</f>
      </c>
      <c r="I318" s="16">
        <f>IF(OR(C318="",N(H318)&lt;=0),"",TODAY()-C318)</f>
      </c>
      <c r="J318" s="17">
        <f>IF(D318="","",IF(N(H318)&lt;=0,"Paid",IF(C318="","",IF(I318&lt;=30,"Current",IF(I318&lt;=60,"30 days",IF(I318&lt;=90,"60 days","90+ days"))))))</f>
      </c>
    </row>
    <row r="319" spans="1:10" x14ac:dyDescent="0.25">
      <c r="A319" s="6"/>
      <c r="B319" s="6"/>
      <c r="C319" s="12"/>
      <c r="D319" s="10"/>
      <c r="E319" s="15">
        <f>IF(C319="","",C319+IFERROR(VLOOKUP(B319,'Clients'!$A$5:$I$104,9,FALSE),30))</f>
      </c>
      <c r="F319" s="10"/>
      <c r="G319" s="12"/>
      <c r="H319" s="14">
        <f>IF(D319="","",D319-N(F319))</f>
      </c>
      <c r="I319" s="16">
        <f>IF(OR(C319="",N(H319)&lt;=0),"",TODAY()-C319)</f>
      </c>
      <c r="J319" s="17">
        <f>IF(D319="","",IF(N(H319)&lt;=0,"Paid",IF(C319="","",IF(I319&lt;=30,"Current",IF(I319&lt;=60,"30 days",IF(I319&lt;=90,"60 days","90+ days"))))))</f>
      </c>
    </row>
    <row r="320" spans="1:10" x14ac:dyDescent="0.25">
      <c r="A320" s="6"/>
      <c r="B320" s="6"/>
      <c r="C320" s="12"/>
      <c r="D320" s="10"/>
      <c r="E320" s="15">
        <f>IF(C320="","",C320+IFERROR(VLOOKUP(B320,'Clients'!$A$5:$I$104,9,FALSE),30))</f>
      </c>
      <c r="F320" s="10"/>
      <c r="G320" s="12"/>
      <c r="H320" s="14">
        <f>IF(D320="","",D320-N(F320))</f>
      </c>
      <c r="I320" s="16">
        <f>IF(OR(C320="",N(H320)&lt;=0),"",TODAY()-C320)</f>
      </c>
      <c r="J320" s="17">
        <f>IF(D320="","",IF(N(H320)&lt;=0,"Paid",IF(C320="","",IF(I320&lt;=30,"Current",IF(I320&lt;=60,"30 days",IF(I320&lt;=90,"60 days","90+ days"))))))</f>
      </c>
    </row>
    <row r="321" spans="1:10" x14ac:dyDescent="0.25">
      <c r="A321" s="6"/>
      <c r="B321" s="6"/>
      <c r="C321" s="12"/>
      <c r="D321" s="10"/>
      <c r="E321" s="15">
        <f>IF(C321="","",C321+IFERROR(VLOOKUP(B321,'Clients'!$A$5:$I$104,9,FALSE),30))</f>
      </c>
      <c r="F321" s="10"/>
      <c r="G321" s="12"/>
      <c r="H321" s="14">
        <f>IF(D321="","",D321-N(F321))</f>
      </c>
      <c r="I321" s="16">
        <f>IF(OR(C321="",N(H321)&lt;=0),"",TODAY()-C321)</f>
      </c>
      <c r="J321" s="17">
        <f>IF(D321="","",IF(N(H321)&lt;=0,"Paid",IF(C321="","",IF(I321&lt;=30,"Current",IF(I321&lt;=60,"30 days",IF(I321&lt;=90,"60 days","90+ days"))))))</f>
      </c>
    </row>
    <row r="322" spans="1:10" x14ac:dyDescent="0.25">
      <c r="A322" s="6"/>
      <c r="B322" s="6"/>
      <c r="C322" s="12"/>
      <c r="D322" s="10"/>
      <c r="E322" s="15">
        <f>IF(C322="","",C322+IFERROR(VLOOKUP(B322,'Clients'!$A$5:$I$104,9,FALSE),30))</f>
      </c>
      <c r="F322" s="10"/>
      <c r="G322" s="12"/>
      <c r="H322" s="14">
        <f>IF(D322="","",D322-N(F322))</f>
      </c>
      <c r="I322" s="16">
        <f>IF(OR(C322="",N(H322)&lt;=0),"",TODAY()-C322)</f>
      </c>
      <c r="J322" s="17">
        <f>IF(D322="","",IF(N(H322)&lt;=0,"Paid",IF(C322="","",IF(I322&lt;=30,"Current",IF(I322&lt;=60,"30 days",IF(I322&lt;=90,"60 days","90+ days"))))))</f>
      </c>
    </row>
    <row r="323" spans="1:10" x14ac:dyDescent="0.25">
      <c r="A323" s="6"/>
      <c r="B323" s="6"/>
      <c r="C323" s="12"/>
      <c r="D323" s="10"/>
      <c r="E323" s="15">
        <f>IF(C323="","",C323+IFERROR(VLOOKUP(B323,'Clients'!$A$5:$I$104,9,FALSE),30))</f>
      </c>
      <c r="F323" s="10"/>
      <c r="G323" s="12"/>
      <c r="H323" s="14">
        <f>IF(D323="","",D323-N(F323))</f>
      </c>
      <c r="I323" s="16">
        <f>IF(OR(C323="",N(H323)&lt;=0),"",TODAY()-C323)</f>
      </c>
      <c r="J323" s="17">
        <f>IF(D323="","",IF(N(H323)&lt;=0,"Paid",IF(C323="","",IF(I323&lt;=30,"Current",IF(I323&lt;=60,"30 days",IF(I323&lt;=90,"60 days","90+ days"))))))</f>
      </c>
    </row>
    <row r="324" spans="1:10" x14ac:dyDescent="0.25">
      <c r="A324" s="6"/>
      <c r="B324" s="6"/>
      <c r="C324" s="12"/>
      <c r="D324" s="10"/>
      <c r="E324" s="15">
        <f>IF(C324="","",C324+IFERROR(VLOOKUP(B324,'Clients'!$A$5:$I$104,9,FALSE),30))</f>
      </c>
      <c r="F324" s="10"/>
      <c r="G324" s="12"/>
      <c r="H324" s="14">
        <f>IF(D324="","",D324-N(F324))</f>
      </c>
      <c r="I324" s="16">
        <f>IF(OR(C324="",N(H324)&lt;=0),"",TODAY()-C324)</f>
      </c>
      <c r="J324" s="17">
        <f>IF(D324="","",IF(N(H324)&lt;=0,"Paid",IF(C324="","",IF(I324&lt;=30,"Current",IF(I324&lt;=60,"30 days",IF(I324&lt;=90,"60 days","90+ days"))))))</f>
      </c>
    </row>
    <row r="325" spans="1:10" x14ac:dyDescent="0.25">
      <c r="A325" s="6"/>
      <c r="B325" s="6"/>
      <c r="C325" s="12"/>
      <c r="D325" s="10"/>
      <c r="E325" s="15">
        <f>IF(C325="","",C325+IFERROR(VLOOKUP(B325,'Clients'!$A$5:$I$104,9,FALSE),30))</f>
      </c>
      <c r="F325" s="10"/>
      <c r="G325" s="12"/>
      <c r="H325" s="14">
        <f>IF(D325="","",D325-N(F325))</f>
      </c>
      <c r="I325" s="16">
        <f>IF(OR(C325="",N(H325)&lt;=0),"",TODAY()-C325)</f>
      </c>
      <c r="J325" s="17">
        <f>IF(D325="","",IF(N(H325)&lt;=0,"Paid",IF(C325="","",IF(I325&lt;=30,"Current",IF(I325&lt;=60,"30 days",IF(I325&lt;=90,"60 days","90+ days"))))))</f>
      </c>
    </row>
    <row r="326" spans="1:10" x14ac:dyDescent="0.25">
      <c r="A326" s="6"/>
      <c r="B326" s="6"/>
      <c r="C326" s="12"/>
      <c r="D326" s="10"/>
      <c r="E326" s="15">
        <f>IF(C326="","",C326+IFERROR(VLOOKUP(B326,'Clients'!$A$5:$I$104,9,FALSE),30))</f>
      </c>
      <c r="F326" s="10"/>
      <c r="G326" s="12"/>
      <c r="H326" s="14">
        <f>IF(D326="","",D326-N(F326))</f>
      </c>
      <c r="I326" s="16">
        <f>IF(OR(C326="",N(H326)&lt;=0),"",TODAY()-C326)</f>
      </c>
      <c r="J326" s="17">
        <f>IF(D326="","",IF(N(H326)&lt;=0,"Paid",IF(C326="","",IF(I326&lt;=30,"Current",IF(I326&lt;=60,"30 days",IF(I326&lt;=90,"60 days","90+ days"))))))</f>
      </c>
    </row>
    <row r="327" spans="1:10" x14ac:dyDescent="0.25">
      <c r="A327" s="6"/>
      <c r="B327" s="6"/>
      <c r="C327" s="12"/>
      <c r="D327" s="10"/>
      <c r="E327" s="15">
        <f>IF(C327="","",C327+IFERROR(VLOOKUP(B327,'Clients'!$A$5:$I$104,9,FALSE),30))</f>
      </c>
      <c r="F327" s="10"/>
      <c r="G327" s="12"/>
      <c r="H327" s="14">
        <f>IF(D327="","",D327-N(F327))</f>
      </c>
      <c r="I327" s="16">
        <f>IF(OR(C327="",N(H327)&lt;=0),"",TODAY()-C327)</f>
      </c>
      <c r="J327" s="17">
        <f>IF(D327="","",IF(N(H327)&lt;=0,"Paid",IF(C327="","",IF(I327&lt;=30,"Current",IF(I327&lt;=60,"30 days",IF(I327&lt;=90,"60 days","90+ days"))))))</f>
      </c>
    </row>
    <row r="328" spans="1:10" x14ac:dyDescent="0.25">
      <c r="A328" s="6"/>
      <c r="B328" s="6"/>
      <c r="C328" s="12"/>
      <c r="D328" s="10"/>
      <c r="E328" s="15">
        <f>IF(C328="","",C328+IFERROR(VLOOKUP(B328,'Clients'!$A$5:$I$104,9,FALSE),30))</f>
      </c>
      <c r="F328" s="10"/>
      <c r="G328" s="12"/>
      <c r="H328" s="14">
        <f>IF(D328="","",D328-N(F328))</f>
      </c>
      <c r="I328" s="16">
        <f>IF(OR(C328="",N(H328)&lt;=0),"",TODAY()-C328)</f>
      </c>
      <c r="J328" s="17">
        <f>IF(D328="","",IF(N(H328)&lt;=0,"Paid",IF(C328="","",IF(I328&lt;=30,"Current",IF(I328&lt;=60,"30 days",IF(I328&lt;=90,"60 days","90+ days"))))))</f>
      </c>
    </row>
    <row r="329" spans="1:10" x14ac:dyDescent="0.25">
      <c r="A329" s="6"/>
      <c r="B329" s="6"/>
      <c r="C329" s="12"/>
      <c r="D329" s="10"/>
      <c r="E329" s="15">
        <f>IF(C329="","",C329+IFERROR(VLOOKUP(B329,'Clients'!$A$5:$I$104,9,FALSE),30))</f>
      </c>
      <c r="F329" s="10"/>
      <c r="G329" s="12"/>
      <c r="H329" s="14">
        <f>IF(D329="","",D329-N(F329))</f>
      </c>
      <c r="I329" s="16">
        <f>IF(OR(C329="",N(H329)&lt;=0),"",TODAY()-C329)</f>
      </c>
      <c r="J329" s="17">
        <f>IF(D329="","",IF(N(H329)&lt;=0,"Paid",IF(C329="","",IF(I329&lt;=30,"Current",IF(I329&lt;=60,"30 days",IF(I329&lt;=90,"60 days","90+ days"))))))</f>
      </c>
    </row>
    <row r="330" spans="1:10" x14ac:dyDescent="0.25">
      <c r="A330" s="6"/>
      <c r="B330" s="6"/>
      <c r="C330" s="12"/>
      <c r="D330" s="10"/>
      <c r="E330" s="15">
        <f>IF(C330="","",C330+IFERROR(VLOOKUP(B330,'Clients'!$A$5:$I$104,9,FALSE),30))</f>
      </c>
      <c r="F330" s="10"/>
      <c r="G330" s="12"/>
      <c r="H330" s="14">
        <f>IF(D330="","",D330-N(F330))</f>
      </c>
      <c r="I330" s="16">
        <f>IF(OR(C330="",N(H330)&lt;=0),"",TODAY()-C330)</f>
      </c>
      <c r="J330" s="17">
        <f>IF(D330="","",IF(N(H330)&lt;=0,"Paid",IF(C330="","",IF(I330&lt;=30,"Current",IF(I330&lt;=60,"30 days",IF(I330&lt;=90,"60 days","90+ days"))))))</f>
      </c>
    </row>
    <row r="331" spans="1:10" x14ac:dyDescent="0.25">
      <c r="A331" s="6"/>
      <c r="B331" s="6"/>
      <c r="C331" s="12"/>
      <c r="D331" s="10"/>
      <c r="E331" s="15">
        <f>IF(C331="","",C331+IFERROR(VLOOKUP(B331,'Clients'!$A$5:$I$104,9,FALSE),30))</f>
      </c>
      <c r="F331" s="10"/>
      <c r="G331" s="12"/>
      <c r="H331" s="14">
        <f>IF(D331="","",D331-N(F331))</f>
      </c>
      <c r="I331" s="16">
        <f>IF(OR(C331="",N(H331)&lt;=0),"",TODAY()-C331)</f>
      </c>
      <c r="J331" s="17">
        <f>IF(D331="","",IF(N(H331)&lt;=0,"Paid",IF(C331="","",IF(I331&lt;=30,"Current",IF(I331&lt;=60,"30 days",IF(I331&lt;=90,"60 days","90+ days"))))))</f>
      </c>
    </row>
    <row r="332" spans="1:10" x14ac:dyDescent="0.25">
      <c r="A332" s="6"/>
      <c r="B332" s="6"/>
      <c r="C332" s="12"/>
      <c r="D332" s="10"/>
      <c r="E332" s="15">
        <f>IF(C332="","",C332+IFERROR(VLOOKUP(B332,'Clients'!$A$5:$I$104,9,FALSE),30))</f>
      </c>
      <c r="F332" s="10"/>
      <c r="G332" s="12"/>
      <c r="H332" s="14">
        <f>IF(D332="","",D332-N(F332))</f>
      </c>
      <c r="I332" s="16">
        <f>IF(OR(C332="",N(H332)&lt;=0),"",TODAY()-C332)</f>
      </c>
      <c r="J332" s="17">
        <f>IF(D332="","",IF(N(H332)&lt;=0,"Paid",IF(C332="","",IF(I332&lt;=30,"Current",IF(I332&lt;=60,"30 days",IF(I332&lt;=90,"60 days","90+ days"))))))</f>
      </c>
    </row>
    <row r="333" spans="1:10" x14ac:dyDescent="0.25">
      <c r="A333" s="6"/>
      <c r="B333" s="6"/>
      <c r="C333" s="12"/>
      <c r="D333" s="10"/>
      <c r="E333" s="15">
        <f>IF(C333="","",C333+IFERROR(VLOOKUP(B333,'Clients'!$A$5:$I$104,9,FALSE),30))</f>
      </c>
      <c r="F333" s="10"/>
      <c r="G333" s="12"/>
      <c r="H333" s="14">
        <f>IF(D333="","",D333-N(F333))</f>
      </c>
      <c r="I333" s="16">
        <f>IF(OR(C333="",N(H333)&lt;=0),"",TODAY()-C333)</f>
      </c>
      <c r="J333" s="17">
        <f>IF(D333="","",IF(N(H333)&lt;=0,"Paid",IF(C333="","",IF(I333&lt;=30,"Current",IF(I333&lt;=60,"30 days",IF(I333&lt;=90,"60 days","90+ days"))))))</f>
      </c>
    </row>
    <row r="334" spans="1:10" x14ac:dyDescent="0.25">
      <c r="A334" s="6"/>
      <c r="B334" s="6"/>
      <c r="C334" s="12"/>
      <c r="D334" s="10"/>
      <c r="E334" s="15">
        <f>IF(C334="","",C334+IFERROR(VLOOKUP(B334,'Clients'!$A$5:$I$104,9,FALSE),30))</f>
      </c>
      <c r="F334" s="10"/>
      <c r="G334" s="12"/>
      <c r="H334" s="14">
        <f>IF(D334="","",D334-N(F334))</f>
      </c>
      <c r="I334" s="16">
        <f>IF(OR(C334="",N(H334)&lt;=0),"",TODAY()-C334)</f>
      </c>
      <c r="J334" s="17">
        <f>IF(D334="","",IF(N(H334)&lt;=0,"Paid",IF(C334="","",IF(I334&lt;=30,"Current",IF(I334&lt;=60,"30 days",IF(I334&lt;=90,"60 days","90+ days"))))))</f>
      </c>
    </row>
    <row r="335" spans="1:10" x14ac:dyDescent="0.25">
      <c r="A335" s="6"/>
      <c r="B335" s="6"/>
      <c r="C335" s="12"/>
      <c r="D335" s="10"/>
      <c r="E335" s="15">
        <f>IF(C335="","",C335+IFERROR(VLOOKUP(B335,'Clients'!$A$5:$I$104,9,FALSE),30))</f>
      </c>
      <c r="F335" s="10"/>
      <c r="G335" s="12"/>
      <c r="H335" s="14">
        <f>IF(D335="","",D335-N(F335))</f>
      </c>
      <c r="I335" s="16">
        <f>IF(OR(C335="",N(H335)&lt;=0),"",TODAY()-C335)</f>
      </c>
      <c r="J335" s="17">
        <f>IF(D335="","",IF(N(H335)&lt;=0,"Paid",IF(C335="","",IF(I335&lt;=30,"Current",IF(I335&lt;=60,"30 days",IF(I335&lt;=90,"60 days","90+ days"))))))</f>
      </c>
    </row>
    <row r="336" spans="1:10" x14ac:dyDescent="0.25">
      <c r="A336" s="6"/>
      <c r="B336" s="6"/>
      <c r="C336" s="12"/>
      <c r="D336" s="10"/>
      <c r="E336" s="15">
        <f>IF(C336="","",C336+IFERROR(VLOOKUP(B336,'Clients'!$A$5:$I$104,9,FALSE),30))</f>
      </c>
      <c r="F336" s="10"/>
      <c r="G336" s="12"/>
      <c r="H336" s="14">
        <f>IF(D336="","",D336-N(F336))</f>
      </c>
      <c r="I336" s="16">
        <f>IF(OR(C336="",N(H336)&lt;=0),"",TODAY()-C336)</f>
      </c>
      <c r="J336" s="17">
        <f>IF(D336="","",IF(N(H336)&lt;=0,"Paid",IF(C336="","",IF(I336&lt;=30,"Current",IF(I336&lt;=60,"30 days",IF(I336&lt;=90,"60 days","90+ days"))))))</f>
      </c>
    </row>
    <row r="337" spans="1:10" x14ac:dyDescent="0.25">
      <c r="A337" s="6"/>
      <c r="B337" s="6"/>
      <c r="C337" s="12"/>
      <c r="D337" s="10"/>
      <c r="E337" s="15">
        <f>IF(C337="","",C337+IFERROR(VLOOKUP(B337,'Clients'!$A$5:$I$104,9,FALSE),30))</f>
      </c>
      <c r="F337" s="10"/>
      <c r="G337" s="12"/>
      <c r="H337" s="14">
        <f>IF(D337="","",D337-N(F337))</f>
      </c>
      <c r="I337" s="16">
        <f>IF(OR(C337="",N(H337)&lt;=0),"",TODAY()-C337)</f>
      </c>
      <c r="J337" s="17">
        <f>IF(D337="","",IF(N(H337)&lt;=0,"Paid",IF(C337="","",IF(I337&lt;=30,"Current",IF(I337&lt;=60,"30 days",IF(I337&lt;=90,"60 days","90+ days"))))))</f>
      </c>
    </row>
    <row r="338" spans="1:10" x14ac:dyDescent="0.25">
      <c r="A338" s="6"/>
      <c r="B338" s="6"/>
      <c r="C338" s="12"/>
      <c r="D338" s="10"/>
      <c r="E338" s="15">
        <f>IF(C338="","",C338+IFERROR(VLOOKUP(B338,'Clients'!$A$5:$I$104,9,FALSE),30))</f>
      </c>
      <c r="F338" s="10"/>
      <c r="G338" s="12"/>
      <c r="H338" s="14">
        <f>IF(D338="","",D338-N(F338))</f>
      </c>
      <c r="I338" s="16">
        <f>IF(OR(C338="",N(H338)&lt;=0),"",TODAY()-C338)</f>
      </c>
      <c r="J338" s="17">
        <f>IF(D338="","",IF(N(H338)&lt;=0,"Paid",IF(C338="","",IF(I338&lt;=30,"Current",IF(I338&lt;=60,"30 days",IF(I338&lt;=90,"60 days","90+ days"))))))</f>
      </c>
    </row>
    <row r="339" spans="1:10" x14ac:dyDescent="0.25">
      <c r="A339" s="6"/>
      <c r="B339" s="6"/>
      <c r="C339" s="12"/>
      <c r="D339" s="10"/>
      <c r="E339" s="15">
        <f>IF(C339="","",C339+IFERROR(VLOOKUP(B339,'Clients'!$A$5:$I$104,9,FALSE),30))</f>
      </c>
      <c r="F339" s="10"/>
      <c r="G339" s="12"/>
      <c r="H339" s="14">
        <f>IF(D339="","",D339-N(F339))</f>
      </c>
      <c r="I339" s="16">
        <f>IF(OR(C339="",N(H339)&lt;=0),"",TODAY()-C339)</f>
      </c>
      <c r="J339" s="17">
        <f>IF(D339="","",IF(N(H339)&lt;=0,"Paid",IF(C339="","",IF(I339&lt;=30,"Current",IF(I339&lt;=60,"30 days",IF(I339&lt;=90,"60 days","90+ days"))))))</f>
      </c>
    </row>
    <row r="340" spans="1:10" x14ac:dyDescent="0.25">
      <c r="A340" s="6"/>
      <c r="B340" s="6"/>
      <c r="C340" s="12"/>
      <c r="D340" s="10"/>
      <c r="E340" s="15">
        <f>IF(C340="","",C340+IFERROR(VLOOKUP(B340,'Clients'!$A$5:$I$104,9,FALSE),30))</f>
      </c>
      <c r="F340" s="10"/>
      <c r="G340" s="12"/>
      <c r="H340" s="14">
        <f>IF(D340="","",D340-N(F340))</f>
      </c>
      <c r="I340" s="16">
        <f>IF(OR(C340="",N(H340)&lt;=0),"",TODAY()-C340)</f>
      </c>
      <c r="J340" s="17">
        <f>IF(D340="","",IF(N(H340)&lt;=0,"Paid",IF(C340="","",IF(I340&lt;=30,"Current",IF(I340&lt;=60,"30 days",IF(I340&lt;=90,"60 days","90+ days"))))))</f>
      </c>
    </row>
    <row r="341" spans="1:10" x14ac:dyDescent="0.25">
      <c r="A341" s="6"/>
      <c r="B341" s="6"/>
      <c r="C341" s="12"/>
      <c r="D341" s="10"/>
      <c r="E341" s="15">
        <f>IF(C341="","",C341+IFERROR(VLOOKUP(B341,'Clients'!$A$5:$I$104,9,FALSE),30))</f>
      </c>
      <c r="F341" s="10"/>
      <c r="G341" s="12"/>
      <c r="H341" s="14">
        <f>IF(D341="","",D341-N(F341))</f>
      </c>
      <c r="I341" s="16">
        <f>IF(OR(C341="",N(H341)&lt;=0),"",TODAY()-C341)</f>
      </c>
      <c r="J341" s="17">
        <f>IF(D341="","",IF(N(H341)&lt;=0,"Paid",IF(C341="","",IF(I341&lt;=30,"Current",IF(I341&lt;=60,"30 days",IF(I341&lt;=90,"60 days","90+ days"))))))</f>
      </c>
    </row>
    <row r="342" spans="1:10" x14ac:dyDescent="0.25">
      <c r="A342" s="6"/>
      <c r="B342" s="6"/>
      <c r="C342" s="12"/>
      <c r="D342" s="10"/>
      <c r="E342" s="15">
        <f>IF(C342="","",C342+IFERROR(VLOOKUP(B342,'Clients'!$A$5:$I$104,9,FALSE),30))</f>
      </c>
      <c r="F342" s="10"/>
      <c r="G342" s="12"/>
      <c r="H342" s="14">
        <f>IF(D342="","",D342-N(F342))</f>
      </c>
      <c r="I342" s="16">
        <f>IF(OR(C342="",N(H342)&lt;=0),"",TODAY()-C342)</f>
      </c>
      <c r="J342" s="17">
        <f>IF(D342="","",IF(N(H342)&lt;=0,"Paid",IF(C342="","",IF(I342&lt;=30,"Current",IF(I342&lt;=60,"30 days",IF(I342&lt;=90,"60 days","90+ days"))))))</f>
      </c>
    </row>
    <row r="343" spans="1:10" x14ac:dyDescent="0.25">
      <c r="A343" s="6"/>
      <c r="B343" s="6"/>
      <c r="C343" s="12"/>
      <c r="D343" s="10"/>
      <c r="E343" s="15">
        <f>IF(C343="","",C343+IFERROR(VLOOKUP(B343,'Clients'!$A$5:$I$104,9,FALSE),30))</f>
      </c>
      <c r="F343" s="10"/>
      <c r="G343" s="12"/>
      <c r="H343" s="14">
        <f>IF(D343="","",D343-N(F343))</f>
      </c>
      <c r="I343" s="16">
        <f>IF(OR(C343="",N(H343)&lt;=0),"",TODAY()-C343)</f>
      </c>
      <c r="J343" s="17">
        <f>IF(D343="","",IF(N(H343)&lt;=0,"Paid",IF(C343="","",IF(I343&lt;=30,"Current",IF(I343&lt;=60,"30 days",IF(I343&lt;=90,"60 days","90+ days"))))))</f>
      </c>
    </row>
    <row r="344" spans="1:10" x14ac:dyDescent="0.25">
      <c r="A344" s="6"/>
      <c r="B344" s="6"/>
      <c r="C344" s="12"/>
      <c r="D344" s="10"/>
      <c r="E344" s="15">
        <f>IF(C344="","",C344+IFERROR(VLOOKUP(B344,'Clients'!$A$5:$I$104,9,FALSE),30))</f>
      </c>
      <c r="F344" s="10"/>
      <c r="G344" s="12"/>
      <c r="H344" s="14">
        <f>IF(D344="","",D344-N(F344))</f>
      </c>
      <c r="I344" s="16">
        <f>IF(OR(C344="",N(H344)&lt;=0),"",TODAY()-C344)</f>
      </c>
      <c r="J344" s="17">
        <f>IF(D344="","",IF(N(H344)&lt;=0,"Paid",IF(C344="","",IF(I344&lt;=30,"Current",IF(I344&lt;=60,"30 days",IF(I344&lt;=90,"60 days","90+ days"))))))</f>
      </c>
    </row>
    <row r="345" spans="1:10" x14ac:dyDescent="0.25">
      <c r="A345" s="6"/>
      <c r="B345" s="6"/>
      <c r="C345" s="12"/>
      <c r="D345" s="10"/>
      <c r="E345" s="15">
        <f>IF(C345="","",C345+IFERROR(VLOOKUP(B345,'Clients'!$A$5:$I$104,9,FALSE),30))</f>
      </c>
      <c r="F345" s="10"/>
      <c r="G345" s="12"/>
      <c r="H345" s="14">
        <f>IF(D345="","",D345-N(F345))</f>
      </c>
      <c r="I345" s="16">
        <f>IF(OR(C345="",N(H345)&lt;=0),"",TODAY()-C345)</f>
      </c>
      <c r="J345" s="17">
        <f>IF(D345="","",IF(N(H345)&lt;=0,"Paid",IF(C345="","",IF(I345&lt;=30,"Current",IF(I345&lt;=60,"30 days",IF(I345&lt;=90,"60 days","90+ days"))))))</f>
      </c>
    </row>
    <row r="346" spans="1:10" x14ac:dyDescent="0.25">
      <c r="A346" s="6"/>
      <c r="B346" s="6"/>
      <c r="C346" s="12"/>
      <c r="D346" s="10"/>
      <c r="E346" s="15">
        <f>IF(C346="","",C346+IFERROR(VLOOKUP(B346,'Clients'!$A$5:$I$104,9,FALSE),30))</f>
      </c>
      <c r="F346" s="10"/>
      <c r="G346" s="12"/>
      <c r="H346" s="14">
        <f>IF(D346="","",D346-N(F346))</f>
      </c>
      <c r="I346" s="16">
        <f>IF(OR(C346="",N(H346)&lt;=0),"",TODAY()-C346)</f>
      </c>
      <c r="J346" s="17">
        <f>IF(D346="","",IF(N(H346)&lt;=0,"Paid",IF(C346="","",IF(I346&lt;=30,"Current",IF(I346&lt;=60,"30 days",IF(I346&lt;=90,"60 days","90+ days"))))))</f>
      </c>
    </row>
    <row r="347" spans="1:10" x14ac:dyDescent="0.25">
      <c r="A347" s="6"/>
      <c r="B347" s="6"/>
      <c r="C347" s="12"/>
      <c r="D347" s="10"/>
      <c r="E347" s="15">
        <f>IF(C347="","",C347+IFERROR(VLOOKUP(B347,'Clients'!$A$5:$I$104,9,FALSE),30))</f>
      </c>
      <c r="F347" s="10"/>
      <c r="G347" s="12"/>
      <c r="H347" s="14">
        <f>IF(D347="","",D347-N(F347))</f>
      </c>
      <c r="I347" s="16">
        <f>IF(OR(C347="",N(H347)&lt;=0),"",TODAY()-C347)</f>
      </c>
      <c r="J347" s="17">
        <f>IF(D347="","",IF(N(H347)&lt;=0,"Paid",IF(C347="","",IF(I347&lt;=30,"Current",IF(I347&lt;=60,"30 days",IF(I347&lt;=90,"60 days","90+ days"))))))</f>
      </c>
    </row>
    <row r="348" spans="1:10" x14ac:dyDescent="0.25">
      <c r="A348" s="6"/>
      <c r="B348" s="6"/>
      <c r="C348" s="12"/>
      <c r="D348" s="10"/>
      <c r="E348" s="15">
        <f>IF(C348="","",C348+IFERROR(VLOOKUP(B348,'Clients'!$A$5:$I$104,9,FALSE),30))</f>
      </c>
      <c r="F348" s="10"/>
      <c r="G348" s="12"/>
      <c r="H348" s="14">
        <f>IF(D348="","",D348-N(F348))</f>
      </c>
      <c r="I348" s="16">
        <f>IF(OR(C348="",N(H348)&lt;=0),"",TODAY()-C348)</f>
      </c>
      <c r="J348" s="17">
        <f>IF(D348="","",IF(N(H348)&lt;=0,"Paid",IF(C348="","",IF(I348&lt;=30,"Current",IF(I348&lt;=60,"30 days",IF(I348&lt;=90,"60 days","90+ days"))))))</f>
      </c>
    </row>
    <row r="349" spans="1:10" x14ac:dyDescent="0.25">
      <c r="A349" s="6"/>
      <c r="B349" s="6"/>
      <c r="C349" s="12"/>
      <c r="D349" s="10"/>
      <c r="E349" s="15">
        <f>IF(C349="","",C349+IFERROR(VLOOKUP(B349,'Clients'!$A$5:$I$104,9,FALSE),30))</f>
      </c>
      <c r="F349" s="10"/>
      <c r="G349" s="12"/>
      <c r="H349" s="14">
        <f>IF(D349="","",D349-N(F349))</f>
      </c>
      <c r="I349" s="16">
        <f>IF(OR(C349="",N(H349)&lt;=0),"",TODAY()-C349)</f>
      </c>
      <c r="J349" s="17">
        <f>IF(D349="","",IF(N(H349)&lt;=0,"Paid",IF(C349="","",IF(I349&lt;=30,"Current",IF(I349&lt;=60,"30 days",IF(I349&lt;=90,"60 days","90+ days"))))))</f>
      </c>
    </row>
    <row r="350" spans="1:10" x14ac:dyDescent="0.25">
      <c r="A350" s="6"/>
      <c r="B350" s="6"/>
      <c r="C350" s="12"/>
      <c r="D350" s="10"/>
      <c r="E350" s="15">
        <f>IF(C350="","",C350+IFERROR(VLOOKUP(B350,'Clients'!$A$5:$I$104,9,FALSE),30))</f>
      </c>
      <c r="F350" s="10"/>
      <c r="G350" s="12"/>
      <c r="H350" s="14">
        <f>IF(D350="","",D350-N(F350))</f>
      </c>
      <c r="I350" s="16">
        <f>IF(OR(C350="",N(H350)&lt;=0),"",TODAY()-C350)</f>
      </c>
      <c r="J350" s="17">
        <f>IF(D350="","",IF(N(H350)&lt;=0,"Paid",IF(C350="","",IF(I350&lt;=30,"Current",IF(I350&lt;=60,"30 days",IF(I350&lt;=90,"60 days","90+ days"))))))</f>
      </c>
    </row>
    <row r="351" spans="1:10" x14ac:dyDescent="0.25">
      <c r="A351" s="6"/>
      <c r="B351" s="6"/>
      <c r="C351" s="12"/>
      <c r="D351" s="10"/>
      <c r="E351" s="15">
        <f>IF(C351="","",C351+IFERROR(VLOOKUP(B351,'Clients'!$A$5:$I$104,9,FALSE),30))</f>
      </c>
      <c r="F351" s="10"/>
      <c r="G351" s="12"/>
      <c r="H351" s="14">
        <f>IF(D351="","",D351-N(F351))</f>
      </c>
      <c r="I351" s="16">
        <f>IF(OR(C351="",N(H351)&lt;=0),"",TODAY()-C351)</f>
      </c>
      <c r="J351" s="17">
        <f>IF(D351="","",IF(N(H351)&lt;=0,"Paid",IF(C351="","",IF(I351&lt;=30,"Current",IF(I351&lt;=60,"30 days",IF(I351&lt;=90,"60 days","90+ days"))))))</f>
      </c>
    </row>
    <row r="352" spans="1:10" x14ac:dyDescent="0.25">
      <c r="A352" s="6"/>
      <c r="B352" s="6"/>
      <c r="C352" s="12"/>
      <c r="D352" s="10"/>
      <c r="E352" s="15">
        <f>IF(C352="","",C352+IFERROR(VLOOKUP(B352,'Clients'!$A$5:$I$104,9,FALSE),30))</f>
      </c>
      <c r="F352" s="10"/>
      <c r="G352" s="12"/>
      <c r="H352" s="14">
        <f>IF(D352="","",D352-N(F352))</f>
      </c>
      <c r="I352" s="16">
        <f>IF(OR(C352="",N(H352)&lt;=0),"",TODAY()-C352)</f>
      </c>
      <c r="J352" s="17">
        <f>IF(D352="","",IF(N(H352)&lt;=0,"Paid",IF(C352="","",IF(I352&lt;=30,"Current",IF(I352&lt;=60,"30 days",IF(I352&lt;=90,"60 days","90+ days"))))))</f>
      </c>
    </row>
    <row r="353" spans="1:10" x14ac:dyDescent="0.25">
      <c r="A353" s="6"/>
      <c r="B353" s="6"/>
      <c r="C353" s="12"/>
      <c r="D353" s="10"/>
      <c r="E353" s="15">
        <f>IF(C353="","",C353+IFERROR(VLOOKUP(B353,'Clients'!$A$5:$I$104,9,FALSE),30))</f>
      </c>
      <c r="F353" s="10"/>
      <c r="G353" s="12"/>
      <c r="H353" s="14">
        <f>IF(D353="","",D353-N(F353))</f>
      </c>
      <c r="I353" s="16">
        <f>IF(OR(C353="",N(H353)&lt;=0),"",TODAY()-C353)</f>
      </c>
      <c r="J353" s="17">
        <f>IF(D353="","",IF(N(H353)&lt;=0,"Paid",IF(C353="","",IF(I353&lt;=30,"Current",IF(I353&lt;=60,"30 days",IF(I353&lt;=90,"60 days","90+ days"))))))</f>
      </c>
    </row>
    <row r="354" spans="1:10" x14ac:dyDescent="0.25">
      <c r="A354" s="6"/>
      <c r="B354" s="6"/>
      <c r="C354" s="12"/>
      <c r="D354" s="10"/>
      <c r="E354" s="15">
        <f>IF(C354="","",C354+IFERROR(VLOOKUP(B354,'Clients'!$A$5:$I$104,9,FALSE),30))</f>
      </c>
      <c r="F354" s="10"/>
      <c r="G354" s="12"/>
      <c r="H354" s="14">
        <f>IF(D354="","",D354-N(F354))</f>
      </c>
      <c r="I354" s="16">
        <f>IF(OR(C354="",N(H354)&lt;=0),"",TODAY()-C354)</f>
      </c>
      <c r="J354" s="17">
        <f>IF(D354="","",IF(N(H354)&lt;=0,"Paid",IF(C354="","",IF(I354&lt;=30,"Current",IF(I354&lt;=60,"30 days",IF(I354&lt;=90,"60 days","90+ days"))))))</f>
      </c>
    </row>
    <row r="355" spans="1:10" x14ac:dyDescent="0.25">
      <c r="A355" s="6"/>
      <c r="B355" s="6"/>
      <c r="C355" s="12"/>
      <c r="D355" s="10"/>
      <c r="E355" s="15">
        <f>IF(C355="","",C355+IFERROR(VLOOKUP(B355,'Clients'!$A$5:$I$104,9,FALSE),30))</f>
      </c>
      <c r="F355" s="10"/>
      <c r="G355" s="12"/>
      <c r="H355" s="14">
        <f>IF(D355="","",D355-N(F355))</f>
      </c>
      <c r="I355" s="16">
        <f>IF(OR(C355="",N(H355)&lt;=0),"",TODAY()-C355)</f>
      </c>
      <c r="J355" s="17">
        <f>IF(D355="","",IF(N(H355)&lt;=0,"Paid",IF(C355="","",IF(I355&lt;=30,"Current",IF(I355&lt;=60,"30 days",IF(I355&lt;=90,"60 days","90+ days"))))))</f>
      </c>
    </row>
    <row r="356" spans="1:10" x14ac:dyDescent="0.25">
      <c r="A356" s="6"/>
      <c r="B356" s="6"/>
      <c r="C356" s="12"/>
      <c r="D356" s="10"/>
      <c r="E356" s="15">
        <f>IF(C356="","",C356+IFERROR(VLOOKUP(B356,'Clients'!$A$5:$I$104,9,FALSE),30))</f>
      </c>
      <c r="F356" s="10"/>
      <c r="G356" s="12"/>
      <c r="H356" s="14">
        <f>IF(D356="","",D356-N(F356))</f>
      </c>
      <c r="I356" s="16">
        <f>IF(OR(C356="",N(H356)&lt;=0),"",TODAY()-C356)</f>
      </c>
      <c r="J356" s="17">
        <f>IF(D356="","",IF(N(H356)&lt;=0,"Paid",IF(C356="","",IF(I356&lt;=30,"Current",IF(I356&lt;=60,"30 days",IF(I356&lt;=90,"60 days","90+ days"))))))</f>
      </c>
    </row>
    <row r="357" spans="1:10" x14ac:dyDescent="0.25">
      <c r="A357" s="6"/>
      <c r="B357" s="6"/>
      <c r="C357" s="12"/>
      <c r="D357" s="10"/>
      <c r="E357" s="15">
        <f>IF(C357="","",C357+IFERROR(VLOOKUP(B357,'Clients'!$A$5:$I$104,9,FALSE),30))</f>
      </c>
      <c r="F357" s="10"/>
      <c r="G357" s="12"/>
      <c r="H357" s="14">
        <f>IF(D357="","",D357-N(F357))</f>
      </c>
      <c r="I357" s="16">
        <f>IF(OR(C357="",N(H357)&lt;=0),"",TODAY()-C357)</f>
      </c>
      <c r="J357" s="17">
        <f>IF(D357="","",IF(N(H357)&lt;=0,"Paid",IF(C357="","",IF(I357&lt;=30,"Current",IF(I357&lt;=60,"30 days",IF(I357&lt;=90,"60 days","90+ days"))))))</f>
      </c>
    </row>
    <row r="358" spans="1:10" x14ac:dyDescent="0.25">
      <c r="A358" s="6"/>
      <c r="B358" s="6"/>
      <c r="C358" s="12"/>
      <c r="D358" s="10"/>
      <c r="E358" s="15">
        <f>IF(C358="","",C358+IFERROR(VLOOKUP(B358,'Clients'!$A$5:$I$104,9,FALSE),30))</f>
      </c>
      <c r="F358" s="10"/>
      <c r="G358" s="12"/>
      <c r="H358" s="14">
        <f>IF(D358="","",D358-N(F358))</f>
      </c>
      <c r="I358" s="16">
        <f>IF(OR(C358="",N(H358)&lt;=0),"",TODAY()-C358)</f>
      </c>
      <c r="J358" s="17">
        <f>IF(D358="","",IF(N(H358)&lt;=0,"Paid",IF(C358="","",IF(I358&lt;=30,"Current",IF(I358&lt;=60,"30 days",IF(I358&lt;=90,"60 days","90+ days"))))))</f>
      </c>
    </row>
    <row r="359" spans="1:10" x14ac:dyDescent="0.25">
      <c r="A359" s="6"/>
      <c r="B359" s="6"/>
      <c r="C359" s="12"/>
      <c r="D359" s="10"/>
      <c r="E359" s="15">
        <f>IF(C359="","",C359+IFERROR(VLOOKUP(B359,'Clients'!$A$5:$I$104,9,FALSE),30))</f>
      </c>
      <c r="F359" s="10"/>
      <c r="G359" s="12"/>
      <c r="H359" s="14">
        <f>IF(D359="","",D359-N(F359))</f>
      </c>
      <c r="I359" s="16">
        <f>IF(OR(C359="",N(H359)&lt;=0),"",TODAY()-C359)</f>
      </c>
      <c r="J359" s="17">
        <f>IF(D359="","",IF(N(H359)&lt;=0,"Paid",IF(C359="","",IF(I359&lt;=30,"Current",IF(I359&lt;=60,"30 days",IF(I359&lt;=90,"60 days","90+ days"))))))</f>
      </c>
    </row>
    <row r="360" spans="1:10" x14ac:dyDescent="0.25">
      <c r="A360" s="6"/>
      <c r="B360" s="6"/>
      <c r="C360" s="12"/>
      <c r="D360" s="10"/>
      <c r="E360" s="15">
        <f>IF(C360="","",C360+IFERROR(VLOOKUP(B360,'Clients'!$A$5:$I$104,9,FALSE),30))</f>
      </c>
      <c r="F360" s="10"/>
      <c r="G360" s="12"/>
      <c r="H360" s="14">
        <f>IF(D360="","",D360-N(F360))</f>
      </c>
      <c r="I360" s="16">
        <f>IF(OR(C360="",N(H360)&lt;=0),"",TODAY()-C360)</f>
      </c>
      <c r="J360" s="17">
        <f>IF(D360="","",IF(N(H360)&lt;=0,"Paid",IF(C360="","",IF(I360&lt;=30,"Current",IF(I360&lt;=60,"30 days",IF(I360&lt;=90,"60 days","90+ days"))))))</f>
      </c>
    </row>
    <row r="361" spans="1:10" x14ac:dyDescent="0.25">
      <c r="A361" s="6"/>
      <c r="B361" s="6"/>
      <c r="C361" s="12"/>
      <c r="D361" s="10"/>
      <c r="E361" s="15">
        <f>IF(C361="","",C361+IFERROR(VLOOKUP(B361,'Clients'!$A$5:$I$104,9,FALSE),30))</f>
      </c>
      <c r="F361" s="10"/>
      <c r="G361" s="12"/>
      <c r="H361" s="14">
        <f>IF(D361="","",D361-N(F361))</f>
      </c>
      <c r="I361" s="16">
        <f>IF(OR(C361="",N(H361)&lt;=0),"",TODAY()-C361)</f>
      </c>
      <c r="J361" s="17">
        <f>IF(D361="","",IF(N(H361)&lt;=0,"Paid",IF(C361="","",IF(I361&lt;=30,"Current",IF(I361&lt;=60,"30 days",IF(I361&lt;=90,"60 days","90+ days"))))))</f>
      </c>
    </row>
    <row r="362" spans="1:10" x14ac:dyDescent="0.25">
      <c r="A362" s="6"/>
      <c r="B362" s="6"/>
      <c r="C362" s="12"/>
      <c r="D362" s="10"/>
      <c r="E362" s="15">
        <f>IF(C362="","",C362+IFERROR(VLOOKUP(B362,'Clients'!$A$5:$I$104,9,FALSE),30))</f>
      </c>
      <c r="F362" s="10"/>
      <c r="G362" s="12"/>
      <c r="H362" s="14">
        <f>IF(D362="","",D362-N(F362))</f>
      </c>
      <c r="I362" s="16">
        <f>IF(OR(C362="",N(H362)&lt;=0),"",TODAY()-C362)</f>
      </c>
      <c r="J362" s="17">
        <f>IF(D362="","",IF(N(H362)&lt;=0,"Paid",IF(C362="","",IF(I362&lt;=30,"Current",IF(I362&lt;=60,"30 days",IF(I362&lt;=90,"60 days","90+ days"))))))</f>
      </c>
    </row>
    <row r="363" spans="1:10" x14ac:dyDescent="0.25">
      <c r="A363" s="6"/>
      <c r="B363" s="6"/>
      <c r="C363" s="12"/>
      <c r="D363" s="10"/>
      <c r="E363" s="15">
        <f>IF(C363="","",C363+IFERROR(VLOOKUP(B363,'Clients'!$A$5:$I$104,9,FALSE),30))</f>
      </c>
      <c r="F363" s="10"/>
      <c r="G363" s="12"/>
      <c r="H363" s="14">
        <f>IF(D363="","",D363-N(F363))</f>
      </c>
      <c r="I363" s="16">
        <f>IF(OR(C363="",N(H363)&lt;=0),"",TODAY()-C363)</f>
      </c>
      <c r="J363" s="17">
        <f>IF(D363="","",IF(N(H363)&lt;=0,"Paid",IF(C363="","",IF(I363&lt;=30,"Current",IF(I363&lt;=60,"30 days",IF(I363&lt;=90,"60 days","90+ days"))))))</f>
      </c>
    </row>
    <row r="364" spans="1:10" x14ac:dyDescent="0.25">
      <c r="A364" s="6"/>
      <c r="B364" s="6"/>
      <c r="C364" s="12"/>
      <c r="D364" s="10"/>
      <c r="E364" s="15">
        <f>IF(C364="","",C364+IFERROR(VLOOKUP(B364,'Clients'!$A$5:$I$104,9,FALSE),30))</f>
      </c>
      <c r="F364" s="10"/>
      <c r="G364" s="12"/>
      <c r="H364" s="14">
        <f>IF(D364="","",D364-N(F364))</f>
      </c>
      <c r="I364" s="16">
        <f>IF(OR(C364="",N(H364)&lt;=0),"",TODAY()-C364)</f>
      </c>
      <c r="J364" s="17">
        <f>IF(D364="","",IF(N(H364)&lt;=0,"Paid",IF(C364="","",IF(I364&lt;=30,"Current",IF(I364&lt;=60,"30 days",IF(I364&lt;=90,"60 days","90+ days"))))))</f>
      </c>
    </row>
    <row r="365" spans="1:10" x14ac:dyDescent="0.25">
      <c r="A365" s="6"/>
      <c r="B365" s="6"/>
      <c r="C365" s="12"/>
      <c r="D365" s="10"/>
      <c r="E365" s="15">
        <f>IF(C365="","",C365+IFERROR(VLOOKUP(B365,'Clients'!$A$5:$I$104,9,FALSE),30))</f>
      </c>
      <c r="F365" s="10"/>
      <c r="G365" s="12"/>
      <c r="H365" s="14">
        <f>IF(D365="","",D365-N(F365))</f>
      </c>
      <c r="I365" s="16">
        <f>IF(OR(C365="",N(H365)&lt;=0),"",TODAY()-C365)</f>
      </c>
      <c r="J365" s="17">
        <f>IF(D365="","",IF(N(H365)&lt;=0,"Paid",IF(C365="","",IF(I365&lt;=30,"Current",IF(I365&lt;=60,"30 days",IF(I365&lt;=90,"60 days","90+ days"))))))</f>
      </c>
    </row>
    <row r="366" spans="1:10" x14ac:dyDescent="0.25">
      <c r="A366" s="6"/>
      <c r="B366" s="6"/>
      <c r="C366" s="12"/>
      <c r="D366" s="10"/>
      <c r="E366" s="15">
        <f>IF(C366="","",C366+IFERROR(VLOOKUP(B366,'Clients'!$A$5:$I$104,9,FALSE),30))</f>
      </c>
      <c r="F366" s="10"/>
      <c r="G366" s="12"/>
      <c r="H366" s="14">
        <f>IF(D366="","",D366-N(F366))</f>
      </c>
      <c r="I366" s="16">
        <f>IF(OR(C366="",N(H366)&lt;=0),"",TODAY()-C366)</f>
      </c>
      <c r="J366" s="17">
        <f>IF(D366="","",IF(N(H366)&lt;=0,"Paid",IF(C366="","",IF(I366&lt;=30,"Current",IF(I366&lt;=60,"30 days",IF(I366&lt;=90,"60 days","90+ days"))))))</f>
      </c>
    </row>
    <row r="367" spans="1:10" x14ac:dyDescent="0.25">
      <c r="A367" s="6"/>
      <c r="B367" s="6"/>
      <c r="C367" s="12"/>
      <c r="D367" s="10"/>
      <c r="E367" s="15">
        <f>IF(C367="","",C367+IFERROR(VLOOKUP(B367,'Clients'!$A$5:$I$104,9,FALSE),30))</f>
      </c>
      <c r="F367" s="10"/>
      <c r="G367" s="12"/>
      <c r="H367" s="14">
        <f>IF(D367="","",D367-N(F367))</f>
      </c>
      <c r="I367" s="16">
        <f>IF(OR(C367="",N(H367)&lt;=0),"",TODAY()-C367)</f>
      </c>
      <c r="J367" s="17">
        <f>IF(D367="","",IF(N(H367)&lt;=0,"Paid",IF(C367="","",IF(I367&lt;=30,"Current",IF(I367&lt;=60,"30 days",IF(I367&lt;=90,"60 days","90+ days"))))))</f>
      </c>
    </row>
    <row r="368" spans="1:10" x14ac:dyDescent="0.25">
      <c r="A368" s="6"/>
      <c r="B368" s="6"/>
      <c r="C368" s="12"/>
      <c r="D368" s="10"/>
      <c r="E368" s="15">
        <f>IF(C368="","",C368+IFERROR(VLOOKUP(B368,'Clients'!$A$5:$I$104,9,FALSE),30))</f>
      </c>
      <c r="F368" s="10"/>
      <c r="G368" s="12"/>
      <c r="H368" s="14">
        <f>IF(D368="","",D368-N(F368))</f>
      </c>
      <c r="I368" s="16">
        <f>IF(OR(C368="",N(H368)&lt;=0),"",TODAY()-C368)</f>
      </c>
      <c r="J368" s="17">
        <f>IF(D368="","",IF(N(H368)&lt;=0,"Paid",IF(C368="","",IF(I368&lt;=30,"Current",IF(I368&lt;=60,"30 days",IF(I368&lt;=90,"60 days","90+ days"))))))</f>
      </c>
    </row>
    <row r="369" spans="1:10" x14ac:dyDescent="0.25">
      <c r="A369" s="6"/>
      <c r="B369" s="6"/>
      <c r="C369" s="12"/>
      <c r="D369" s="10"/>
      <c r="E369" s="15">
        <f>IF(C369="","",C369+IFERROR(VLOOKUP(B369,'Clients'!$A$5:$I$104,9,FALSE),30))</f>
      </c>
      <c r="F369" s="10"/>
      <c r="G369" s="12"/>
      <c r="H369" s="14">
        <f>IF(D369="","",D369-N(F369))</f>
      </c>
      <c r="I369" s="16">
        <f>IF(OR(C369="",N(H369)&lt;=0),"",TODAY()-C369)</f>
      </c>
      <c r="J369" s="17">
        <f>IF(D369="","",IF(N(H369)&lt;=0,"Paid",IF(C369="","",IF(I369&lt;=30,"Current",IF(I369&lt;=60,"30 days",IF(I369&lt;=90,"60 days","90+ days"))))))</f>
      </c>
    </row>
    <row r="370" spans="1:10" x14ac:dyDescent="0.25">
      <c r="A370" s="6"/>
      <c r="B370" s="6"/>
      <c r="C370" s="12"/>
      <c r="D370" s="10"/>
      <c r="E370" s="15">
        <f>IF(C370="","",C370+IFERROR(VLOOKUP(B370,'Clients'!$A$5:$I$104,9,FALSE),30))</f>
      </c>
      <c r="F370" s="10"/>
      <c r="G370" s="12"/>
      <c r="H370" s="14">
        <f>IF(D370="","",D370-N(F370))</f>
      </c>
      <c r="I370" s="16">
        <f>IF(OR(C370="",N(H370)&lt;=0),"",TODAY()-C370)</f>
      </c>
      <c r="J370" s="17">
        <f>IF(D370="","",IF(N(H370)&lt;=0,"Paid",IF(C370="","",IF(I370&lt;=30,"Current",IF(I370&lt;=60,"30 days",IF(I370&lt;=90,"60 days","90+ days"))))))</f>
      </c>
    </row>
    <row r="371" spans="1:10" x14ac:dyDescent="0.25">
      <c r="A371" s="6"/>
      <c r="B371" s="6"/>
      <c r="C371" s="12"/>
      <c r="D371" s="10"/>
      <c r="E371" s="15">
        <f>IF(C371="","",C371+IFERROR(VLOOKUP(B371,'Clients'!$A$5:$I$104,9,FALSE),30))</f>
      </c>
      <c r="F371" s="10"/>
      <c r="G371" s="12"/>
      <c r="H371" s="14">
        <f>IF(D371="","",D371-N(F371))</f>
      </c>
      <c r="I371" s="16">
        <f>IF(OR(C371="",N(H371)&lt;=0),"",TODAY()-C371)</f>
      </c>
      <c r="J371" s="17">
        <f>IF(D371="","",IF(N(H371)&lt;=0,"Paid",IF(C371="","",IF(I371&lt;=30,"Current",IF(I371&lt;=60,"30 days",IF(I371&lt;=90,"60 days","90+ days"))))))</f>
      </c>
    </row>
    <row r="372" spans="1:10" x14ac:dyDescent="0.25">
      <c r="A372" s="6"/>
      <c r="B372" s="6"/>
      <c r="C372" s="12"/>
      <c r="D372" s="10"/>
      <c r="E372" s="15">
        <f>IF(C372="","",C372+IFERROR(VLOOKUP(B372,'Clients'!$A$5:$I$104,9,FALSE),30))</f>
      </c>
      <c r="F372" s="10"/>
      <c r="G372" s="12"/>
      <c r="H372" s="14">
        <f>IF(D372="","",D372-N(F372))</f>
      </c>
      <c r="I372" s="16">
        <f>IF(OR(C372="",N(H372)&lt;=0),"",TODAY()-C372)</f>
      </c>
      <c r="J372" s="17">
        <f>IF(D372="","",IF(N(H372)&lt;=0,"Paid",IF(C372="","",IF(I372&lt;=30,"Current",IF(I372&lt;=60,"30 days",IF(I372&lt;=90,"60 days","90+ days"))))))</f>
      </c>
    </row>
    <row r="373" spans="1:10" x14ac:dyDescent="0.25">
      <c r="A373" s="6"/>
      <c r="B373" s="6"/>
      <c r="C373" s="12"/>
      <c r="D373" s="10"/>
      <c r="E373" s="15">
        <f>IF(C373="","",C373+IFERROR(VLOOKUP(B373,'Clients'!$A$5:$I$104,9,FALSE),30))</f>
      </c>
      <c r="F373" s="10"/>
      <c r="G373" s="12"/>
      <c r="H373" s="14">
        <f>IF(D373="","",D373-N(F373))</f>
      </c>
      <c r="I373" s="16">
        <f>IF(OR(C373="",N(H373)&lt;=0),"",TODAY()-C373)</f>
      </c>
      <c r="J373" s="17">
        <f>IF(D373="","",IF(N(H373)&lt;=0,"Paid",IF(C373="","",IF(I373&lt;=30,"Current",IF(I373&lt;=60,"30 days",IF(I373&lt;=90,"60 days","90+ days"))))))</f>
      </c>
    </row>
    <row r="374" spans="1:10" x14ac:dyDescent="0.25">
      <c r="A374" s="6"/>
      <c r="B374" s="6"/>
      <c r="C374" s="12"/>
      <c r="D374" s="10"/>
      <c r="E374" s="15">
        <f>IF(C374="","",C374+IFERROR(VLOOKUP(B374,'Clients'!$A$5:$I$104,9,FALSE),30))</f>
      </c>
      <c r="F374" s="10"/>
      <c r="G374" s="12"/>
      <c r="H374" s="14">
        <f>IF(D374="","",D374-N(F374))</f>
      </c>
      <c r="I374" s="16">
        <f>IF(OR(C374="",N(H374)&lt;=0),"",TODAY()-C374)</f>
      </c>
      <c r="J374" s="17">
        <f>IF(D374="","",IF(N(H374)&lt;=0,"Paid",IF(C374="","",IF(I374&lt;=30,"Current",IF(I374&lt;=60,"30 days",IF(I374&lt;=90,"60 days","90+ days"))))))</f>
      </c>
    </row>
    <row r="375" spans="1:10" x14ac:dyDescent="0.25">
      <c r="A375" s="6"/>
      <c r="B375" s="6"/>
      <c r="C375" s="12"/>
      <c r="D375" s="10"/>
      <c r="E375" s="15">
        <f>IF(C375="","",C375+IFERROR(VLOOKUP(B375,'Clients'!$A$5:$I$104,9,FALSE),30))</f>
      </c>
      <c r="F375" s="10"/>
      <c r="G375" s="12"/>
      <c r="H375" s="14">
        <f>IF(D375="","",D375-N(F375))</f>
      </c>
      <c r="I375" s="16">
        <f>IF(OR(C375="",N(H375)&lt;=0),"",TODAY()-C375)</f>
      </c>
      <c r="J375" s="17">
        <f>IF(D375="","",IF(N(H375)&lt;=0,"Paid",IF(C375="","",IF(I375&lt;=30,"Current",IF(I375&lt;=60,"30 days",IF(I375&lt;=90,"60 days","90+ days"))))))</f>
      </c>
    </row>
    <row r="376" spans="1:10" x14ac:dyDescent="0.25">
      <c r="A376" s="6"/>
      <c r="B376" s="6"/>
      <c r="C376" s="12"/>
      <c r="D376" s="10"/>
      <c r="E376" s="15">
        <f>IF(C376="","",C376+IFERROR(VLOOKUP(B376,'Clients'!$A$5:$I$104,9,FALSE),30))</f>
      </c>
      <c r="F376" s="10"/>
      <c r="G376" s="12"/>
      <c r="H376" s="14">
        <f>IF(D376="","",D376-N(F376))</f>
      </c>
      <c r="I376" s="16">
        <f>IF(OR(C376="",N(H376)&lt;=0),"",TODAY()-C376)</f>
      </c>
      <c r="J376" s="17">
        <f>IF(D376="","",IF(N(H376)&lt;=0,"Paid",IF(C376="","",IF(I376&lt;=30,"Current",IF(I376&lt;=60,"30 days",IF(I376&lt;=90,"60 days","90+ days"))))))</f>
      </c>
    </row>
    <row r="377" spans="1:10" x14ac:dyDescent="0.25">
      <c r="A377" s="6"/>
      <c r="B377" s="6"/>
      <c r="C377" s="12"/>
      <c r="D377" s="10"/>
      <c r="E377" s="15">
        <f>IF(C377="","",C377+IFERROR(VLOOKUP(B377,'Clients'!$A$5:$I$104,9,FALSE),30))</f>
      </c>
      <c r="F377" s="10"/>
      <c r="G377" s="12"/>
      <c r="H377" s="14">
        <f>IF(D377="","",D377-N(F377))</f>
      </c>
      <c r="I377" s="16">
        <f>IF(OR(C377="",N(H377)&lt;=0),"",TODAY()-C377)</f>
      </c>
      <c r="J377" s="17">
        <f>IF(D377="","",IF(N(H377)&lt;=0,"Paid",IF(C377="","",IF(I377&lt;=30,"Current",IF(I377&lt;=60,"30 days",IF(I377&lt;=90,"60 days","90+ days"))))))</f>
      </c>
    </row>
    <row r="378" spans="1:10" x14ac:dyDescent="0.25">
      <c r="A378" s="6"/>
      <c r="B378" s="6"/>
      <c r="C378" s="12"/>
      <c r="D378" s="10"/>
      <c r="E378" s="15">
        <f>IF(C378="","",C378+IFERROR(VLOOKUP(B378,'Clients'!$A$5:$I$104,9,FALSE),30))</f>
      </c>
      <c r="F378" s="10"/>
      <c r="G378" s="12"/>
      <c r="H378" s="14">
        <f>IF(D378="","",D378-N(F378))</f>
      </c>
      <c r="I378" s="16">
        <f>IF(OR(C378="",N(H378)&lt;=0),"",TODAY()-C378)</f>
      </c>
      <c r="J378" s="17">
        <f>IF(D378="","",IF(N(H378)&lt;=0,"Paid",IF(C378="","",IF(I378&lt;=30,"Current",IF(I378&lt;=60,"30 days",IF(I378&lt;=90,"60 days","90+ days"))))))</f>
      </c>
    </row>
    <row r="379" spans="1:10" x14ac:dyDescent="0.25">
      <c r="A379" s="6"/>
      <c r="B379" s="6"/>
      <c r="C379" s="12"/>
      <c r="D379" s="10"/>
      <c r="E379" s="15">
        <f>IF(C379="","",C379+IFERROR(VLOOKUP(B379,'Clients'!$A$5:$I$104,9,FALSE),30))</f>
      </c>
      <c r="F379" s="10"/>
      <c r="G379" s="12"/>
      <c r="H379" s="14">
        <f>IF(D379="","",D379-N(F379))</f>
      </c>
      <c r="I379" s="16">
        <f>IF(OR(C379="",N(H379)&lt;=0),"",TODAY()-C379)</f>
      </c>
      <c r="J379" s="17">
        <f>IF(D379="","",IF(N(H379)&lt;=0,"Paid",IF(C379="","",IF(I379&lt;=30,"Current",IF(I379&lt;=60,"30 days",IF(I379&lt;=90,"60 days","90+ days"))))))</f>
      </c>
    </row>
    <row r="380" spans="1:10" x14ac:dyDescent="0.25">
      <c r="A380" s="6"/>
      <c r="B380" s="6"/>
      <c r="C380" s="12"/>
      <c r="D380" s="10"/>
      <c r="E380" s="15">
        <f>IF(C380="","",C380+IFERROR(VLOOKUP(B380,'Clients'!$A$5:$I$104,9,FALSE),30))</f>
      </c>
      <c r="F380" s="10"/>
      <c r="G380" s="12"/>
      <c r="H380" s="14">
        <f>IF(D380="","",D380-N(F380))</f>
      </c>
      <c r="I380" s="16">
        <f>IF(OR(C380="",N(H380)&lt;=0),"",TODAY()-C380)</f>
      </c>
      <c r="J380" s="17">
        <f>IF(D380="","",IF(N(H380)&lt;=0,"Paid",IF(C380="","",IF(I380&lt;=30,"Current",IF(I380&lt;=60,"30 days",IF(I380&lt;=90,"60 days","90+ days"))))))</f>
      </c>
    </row>
    <row r="381" spans="1:10" x14ac:dyDescent="0.25">
      <c r="A381" s="6"/>
      <c r="B381" s="6"/>
      <c r="C381" s="12"/>
      <c r="D381" s="10"/>
      <c r="E381" s="15">
        <f>IF(C381="","",C381+IFERROR(VLOOKUP(B381,'Clients'!$A$5:$I$104,9,FALSE),30))</f>
      </c>
      <c r="F381" s="10"/>
      <c r="G381" s="12"/>
      <c r="H381" s="14">
        <f>IF(D381="","",D381-N(F381))</f>
      </c>
      <c r="I381" s="16">
        <f>IF(OR(C381="",N(H381)&lt;=0),"",TODAY()-C381)</f>
      </c>
      <c r="J381" s="17">
        <f>IF(D381="","",IF(N(H381)&lt;=0,"Paid",IF(C381="","",IF(I381&lt;=30,"Current",IF(I381&lt;=60,"30 days",IF(I381&lt;=90,"60 days","90+ days"))))))</f>
      </c>
    </row>
    <row r="382" spans="1:10" x14ac:dyDescent="0.25">
      <c r="A382" s="6"/>
      <c r="B382" s="6"/>
      <c r="C382" s="12"/>
      <c r="D382" s="10"/>
      <c r="E382" s="15">
        <f>IF(C382="","",C382+IFERROR(VLOOKUP(B382,'Clients'!$A$5:$I$104,9,FALSE),30))</f>
      </c>
      <c r="F382" s="10"/>
      <c r="G382" s="12"/>
      <c r="H382" s="14">
        <f>IF(D382="","",D382-N(F382))</f>
      </c>
      <c r="I382" s="16">
        <f>IF(OR(C382="",N(H382)&lt;=0),"",TODAY()-C382)</f>
      </c>
      <c r="J382" s="17">
        <f>IF(D382="","",IF(N(H382)&lt;=0,"Paid",IF(C382="","",IF(I382&lt;=30,"Current",IF(I382&lt;=60,"30 days",IF(I382&lt;=90,"60 days","90+ days"))))))</f>
      </c>
    </row>
    <row r="383" spans="1:10" x14ac:dyDescent="0.25">
      <c r="A383" s="6"/>
      <c r="B383" s="6"/>
      <c r="C383" s="12"/>
      <c r="D383" s="10"/>
      <c r="E383" s="15">
        <f>IF(C383="","",C383+IFERROR(VLOOKUP(B383,'Clients'!$A$5:$I$104,9,FALSE),30))</f>
      </c>
      <c r="F383" s="10"/>
      <c r="G383" s="12"/>
      <c r="H383" s="14">
        <f>IF(D383="","",D383-N(F383))</f>
      </c>
      <c r="I383" s="16">
        <f>IF(OR(C383="",N(H383)&lt;=0),"",TODAY()-C383)</f>
      </c>
      <c r="J383" s="17">
        <f>IF(D383="","",IF(N(H383)&lt;=0,"Paid",IF(C383="","",IF(I383&lt;=30,"Current",IF(I383&lt;=60,"30 days",IF(I383&lt;=90,"60 days","90+ days"))))))</f>
      </c>
    </row>
    <row r="384" spans="1:10" x14ac:dyDescent="0.25">
      <c r="A384" s="6"/>
      <c r="B384" s="6"/>
      <c r="C384" s="12"/>
      <c r="D384" s="10"/>
      <c r="E384" s="15">
        <f>IF(C384="","",C384+IFERROR(VLOOKUP(B384,'Clients'!$A$5:$I$104,9,FALSE),30))</f>
      </c>
      <c r="F384" s="10"/>
      <c r="G384" s="12"/>
      <c r="H384" s="14">
        <f>IF(D384="","",D384-N(F384))</f>
      </c>
      <c r="I384" s="16">
        <f>IF(OR(C384="",N(H384)&lt;=0),"",TODAY()-C384)</f>
      </c>
      <c r="J384" s="17">
        <f>IF(D384="","",IF(N(H384)&lt;=0,"Paid",IF(C384="","",IF(I384&lt;=30,"Current",IF(I384&lt;=60,"30 days",IF(I384&lt;=90,"60 days","90+ days"))))))</f>
      </c>
    </row>
    <row r="385" spans="1:10" x14ac:dyDescent="0.25">
      <c r="A385" s="6"/>
      <c r="B385" s="6"/>
      <c r="C385" s="12"/>
      <c r="D385" s="10"/>
      <c r="E385" s="15">
        <f>IF(C385="","",C385+IFERROR(VLOOKUP(B385,'Clients'!$A$5:$I$104,9,FALSE),30))</f>
      </c>
      <c r="F385" s="10"/>
      <c r="G385" s="12"/>
      <c r="H385" s="14">
        <f>IF(D385="","",D385-N(F385))</f>
      </c>
      <c r="I385" s="16">
        <f>IF(OR(C385="",N(H385)&lt;=0),"",TODAY()-C385)</f>
      </c>
      <c r="J385" s="17">
        <f>IF(D385="","",IF(N(H385)&lt;=0,"Paid",IF(C385="","",IF(I385&lt;=30,"Current",IF(I385&lt;=60,"30 days",IF(I385&lt;=90,"60 days","90+ days"))))))</f>
      </c>
    </row>
    <row r="386" spans="1:10" x14ac:dyDescent="0.25">
      <c r="A386" s="6"/>
      <c r="B386" s="6"/>
      <c r="C386" s="12"/>
      <c r="D386" s="10"/>
      <c r="E386" s="15">
        <f>IF(C386="","",C386+IFERROR(VLOOKUP(B386,'Clients'!$A$5:$I$104,9,FALSE),30))</f>
      </c>
      <c r="F386" s="10"/>
      <c r="G386" s="12"/>
      <c r="H386" s="14">
        <f>IF(D386="","",D386-N(F386))</f>
      </c>
      <c r="I386" s="16">
        <f>IF(OR(C386="",N(H386)&lt;=0),"",TODAY()-C386)</f>
      </c>
      <c r="J386" s="17">
        <f>IF(D386="","",IF(N(H386)&lt;=0,"Paid",IF(C386="","",IF(I386&lt;=30,"Current",IF(I386&lt;=60,"30 days",IF(I386&lt;=90,"60 days","90+ days"))))))</f>
      </c>
    </row>
    <row r="387" spans="1:10" x14ac:dyDescent="0.25">
      <c r="A387" s="6"/>
      <c r="B387" s="6"/>
      <c r="C387" s="12"/>
      <c r="D387" s="10"/>
      <c r="E387" s="15">
        <f>IF(C387="","",C387+IFERROR(VLOOKUP(B387,'Clients'!$A$5:$I$104,9,FALSE),30))</f>
      </c>
      <c r="F387" s="10"/>
      <c r="G387" s="12"/>
      <c r="H387" s="14">
        <f>IF(D387="","",D387-N(F387))</f>
      </c>
      <c r="I387" s="16">
        <f>IF(OR(C387="",N(H387)&lt;=0),"",TODAY()-C387)</f>
      </c>
      <c r="J387" s="17">
        <f>IF(D387="","",IF(N(H387)&lt;=0,"Paid",IF(C387="","",IF(I387&lt;=30,"Current",IF(I387&lt;=60,"30 days",IF(I387&lt;=90,"60 days","90+ days"))))))</f>
      </c>
    </row>
    <row r="388" spans="1:10" x14ac:dyDescent="0.25">
      <c r="A388" s="6"/>
      <c r="B388" s="6"/>
      <c r="C388" s="12"/>
      <c r="D388" s="10"/>
      <c r="E388" s="15">
        <f>IF(C388="","",C388+IFERROR(VLOOKUP(B388,'Clients'!$A$5:$I$104,9,FALSE),30))</f>
      </c>
      <c r="F388" s="10"/>
      <c r="G388" s="12"/>
      <c r="H388" s="14">
        <f>IF(D388="","",D388-N(F388))</f>
      </c>
      <c r="I388" s="16">
        <f>IF(OR(C388="",N(H388)&lt;=0),"",TODAY()-C388)</f>
      </c>
      <c r="J388" s="17">
        <f>IF(D388="","",IF(N(H388)&lt;=0,"Paid",IF(C388="","",IF(I388&lt;=30,"Current",IF(I388&lt;=60,"30 days",IF(I388&lt;=90,"60 days","90+ days"))))))</f>
      </c>
    </row>
    <row r="389" spans="1:10" x14ac:dyDescent="0.25">
      <c r="A389" s="6"/>
      <c r="B389" s="6"/>
      <c r="C389" s="12"/>
      <c r="D389" s="10"/>
      <c r="E389" s="15">
        <f>IF(C389="","",C389+IFERROR(VLOOKUP(B389,'Clients'!$A$5:$I$104,9,FALSE),30))</f>
      </c>
      <c r="F389" s="10"/>
      <c r="G389" s="12"/>
      <c r="H389" s="14">
        <f>IF(D389="","",D389-N(F389))</f>
      </c>
      <c r="I389" s="16">
        <f>IF(OR(C389="",N(H389)&lt;=0),"",TODAY()-C389)</f>
      </c>
      <c r="J389" s="17">
        <f>IF(D389="","",IF(N(H389)&lt;=0,"Paid",IF(C389="","",IF(I389&lt;=30,"Current",IF(I389&lt;=60,"30 days",IF(I389&lt;=90,"60 days","90+ days"))))))</f>
      </c>
    </row>
    <row r="390" spans="1:10" x14ac:dyDescent="0.25">
      <c r="A390" s="6"/>
      <c r="B390" s="6"/>
      <c r="C390" s="12"/>
      <c r="D390" s="10"/>
      <c r="E390" s="15">
        <f>IF(C390="","",C390+IFERROR(VLOOKUP(B390,'Clients'!$A$5:$I$104,9,FALSE),30))</f>
      </c>
      <c r="F390" s="10"/>
      <c r="G390" s="12"/>
      <c r="H390" s="14">
        <f>IF(D390="","",D390-N(F390))</f>
      </c>
      <c r="I390" s="16">
        <f>IF(OR(C390="",N(H390)&lt;=0),"",TODAY()-C390)</f>
      </c>
      <c r="J390" s="17">
        <f>IF(D390="","",IF(N(H390)&lt;=0,"Paid",IF(C390="","",IF(I390&lt;=30,"Current",IF(I390&lt;=60,"30 days",IF(I390&lt;=90,"60 days","90+ days"))))))</f>
      </c>
    </row>
    <row r="391" spans="1:10" x14ac:dyDescent="0.25">
      <c r="A391" s="6"/>
      <c r="B391" s="6"/>
      <c r="C391" s="12"/>
      <c r="D391" s="10"/>
      <c r="E391" s="15">
        <f>IF(C391="","",C391+IFERROR(VLOOKUP(B391,'Clients'!$A$5:$I$104,9,FALSE),30))</f>
      </c>
      <c r="F391" s="10"/>
      <c r="G391" s="12"/>
      <c r="H391" s="14">
        <f>IF(D391="","",D391-N(F391))</f>
      </c>
      <c r="I391" s="16">
        <f>IF(OR(C391="",N(H391)&lt;=0),"",TODAY()-C391)</f>
      </c>
      <c r="J391" s="17">
        <f>IF(D391="","",IF(N(H391)&lt;=0,"Paid",IF(C391="","",IF(I391&lt;=30,"Current",IF(I391&lt;=60,"30 days",IF(I391&lt;=90,"60 days","90+ days"))))))</f>
      </c>
    </row>
    <row r="392" spans="1:10" x14ac:dyDescent="0.25">
      <c r="A392" s="6"/>
      <c r="B392" s="6"/>
      <c r="C392" s="12"/>
      <c r="D392" s="10"/>
      <c r="E392" s="15">
        <f>IF(C392="","",C392+IFERROR(VLOOKUP(B392,'Clients'!$A$5:$I$104,9,FALSE),30))</f>
      </c>
      <c r="F392" s="10"/>
      <c r="G392" s="12"/>
      <c r="H392" s="14">
        <f>IF(D392="","",D392-N(F392))</f>
      </c>
      <c r="I392" s="16">
        <f>IF(OR(C392="",N(H392)&lt;=0),"",TODAY()-C392)</f>
      </c>
      <c r="J392" s="17">
        <f>IF(D392="","",IF(N(H392)&lt;=0,"Paid",IF(C392="","",IF(I392&lt;=30,"Current",IF(I392&lt;=60,"30 days",IF(I392&lt;=90,"60 days","90+ days"))))))</f>
      </c>
    </row>
    <row r="393" spans="1:10" x14ac:dyDescent="0.25">
      <c r="A393" s="6"/>
      <c r="B393" s="6"/>
      <c r="C393" s="12"/>
      <c r="D393" s="10"/>
      <c r="E393" s="15">
        <f>IF(C393="","",C393+IFERROR(VLOOKUP(B393,'Clients'!$A$5:$I$104,9,FALSE),30))</f>
      </c>
      <c r="F393" s="10"/>
      <c r="G393" s="12"/>
      <c r="H393" s="14">
        <f>IF(D393="","",D393-N(F393))</f>
      </c>
      <c r="I393" s="16">
        <f>IF(OR(C393="",N(H393)&lt;=0),"",TODAY()-C393)</f>
      </c>
      <c r="J393" s="17">
        <f>IF(D393="","",IF(N(H393)&lt;=0,"Paid",IF(C393="","",IF(I393&lt;=30,"Current",IF(I393&lt;=60,"30 days",IF(I393&lt;=90,"60 days","90+ days"))))))</f>
      </c>
    </row>
    <row r="394" spans="1:10" x14ac:dyDescent="0.25">
      <c r="A394" s="6"/>
      <c r="B394" s="6"/>
      <c r="C394" s="12"/>
      <c r="D394" s="10"/>
      <c r="E394" s="15">
        <f>IF(C394="","",C394+IFERROR(VLOOKUP(B394,'Clients'!$A$5:$I$104,9,FALSE),30))</f>
      </c>
      <c r="F394" s="10"/>
      <c r="G394" s="12"/>
      <c r="H394" s="14">
        <f>IF(D394="","",D394-N(F394))</f>
      </c>
      <c r="I394" s="16">
        <f>IF(OR(C394="",N(H394)&lt;=0),"",TODAY()-C394)</f>
      </c>
      <c r="J394" s="17">
        <f>IF(D394="","",IF(N(H394)&lt;=0,"Paid",IF(C394="","",IF(I394&lt;=30,"Current",IF(I394&lt;=60,"30 days",IF(I394&lt;=90,"60 days","90+ days"))))))</f>
      </c>
    </row>
    <row r="395" spans="1:10" x14ac:dyDescent="0.25">
      <c r="A395" s="6"/>
      <c r="B395" s="6"/>
      <c r="C395" s="12"/>
      <c r="D395" s="10"/>
      <c r="E395" s="15">
        <f>IF(C395="","",C395+IFERROR(VLOOKUP(B395,'Clients'!$A$5:$I$104,9,FALSE),30))</f>
      </c>
      <c r="F395" s="10"/>
      <c r="G395" s="12"/>
      <c r="H395" s="14">
        <f>IF(D395="","",D395-N(F395))</f>
      </c>
      <c r="I395" s="16">
        <f>IF(OR(C395="",N(H395)&lt;=0),"",TODAY()-C395)</f>
      </c>
      <c r="J395" s="17">
        <f>IF(D395="","",IF(N(H395)&lt;=0,"Paid",IF(C395="","",IF(I395&lt;=30,"Current",IF(I395&lt;=60,"30 days",IF(I395&lt;=90,"60 days","90+ days"))))))</f>
      </c>
    </row>
    <row r="396" spans="1:10" x14ac:dyDescent="0.25">
      <c r="A396" s="6"/>
      <c r="B396" s="6"/>
      <c r="C396" s="12"/>
      <c r="D396" s="10"/>
      <c r="E396" s="15">
        <f>IF(C396="","",C396+IFERROR(VLOOKUP(B396,'Clients'!$A$5:$I$104,9,FALSE),30))</f>
      </c>
      <c r="F396" s="10"/>
      <c r="G396" s="12"/>
      <c r="H396" s="14">
        <f>IF(D396="","",D396-N(F396))</f>
      </c>
      <c r="I396" s="16">
        <f>IF(OR(C396="",N(H396)&lt;=0),"",TODAY()-C396)</f>
      </c>
      <c r="J396" s="17">
        <f>IF(D396="","",IF(N(H396)&lt;=0,"Paid",IF(C396="","",IF(I396&lt;=30,"Current",IF(I396&lt;=60,"30 days",IF(I396&lt;=90,"60 days","90+ days"))))))</f>
      </c>
    </row>
    <row r="397" spans="1:10" x14ac:dyDescent="0.25">
      <c r="A397" s="6"/>
      <c r="B397" s="6"/>
      <c r="C397" s="12"/>
      <c r="D397" s="10"/>
      <c r="E397" s="15">
        <f>IF(C397="","",C397+IFERROR(VLOOKUP(B397,'Clients'!$A$5:$I$104,9,FALSE),30))</f>
      </c>
      <c r="F397" s="10"/>
      <c r="G397" s="12"/>
      <c r="H397" s="14">
        <f>IF(D397="","",D397-N(F397))</f>
      </c>
      <c r="I397" s="16">
        <f>IF(OR(C397="",N(H397)&lt;=0),"",TODAY()-C397)</f>
      </c>
      <c r="J397" s="17">
        <f>IF(D397="","",IF(N(H397)&lt;=0,"Paid",IF(C397="","",IF(I397&lt;=30,"Current",IF(I397&lt;=60,"30 days",IF(I397&lt;=90,"60 days","90+ days"))))))</f>
      </c>
    </row>
    <row r="398" spans="1:10" x14ac:dyDescent="0.25">
      <c r="A398" s="6"/>
      <c r="B398" s="6"/>
      <c r="C398" s="12"/>
      <c r="D398" s="10"/>
      <c r="E398" s="15">
        <f>IF(C398="","",C398+IFERROR(VLOOKUP(B398,'Clients'!$A$5:$I$104,9,FALSE),30))</f>
      </c>
      <c r="F398" s="10"/>
      <c r="G398" s="12"/>
      <c r="H398" s="14">
        <f>IF(D398="","",D398-N(F398))</f>
      </c>
      <c r="I398" s="16">
        <f>IF(OR(C398="",N(H398)&lt;=0),"",TODAY()-C398)</f>
      </c>
      <c r="J398" s="17">
        <f>IF(D398="","",IF(N(H398)&lt;=0,"Paid",IF(C398="","",IF(I398&lt;=30,"Current",IF(I398&lt;=60,"30 days",IF(I398&lt;=90,"60 days","90+ days"))))))</f>
      </c>
    </row>
    <row r="399" spans="1:10" x14ac:dyDescent="0.25">
      <c r="A399" s="6"/>
      <c r="B399" s="6"/>
      <c r="C399" s="12"/>
      <c r="D399" s="10"/>
      <c r="E399" s="15">
        <f>IF(C399="","",C399+IFERROR(VLOOKUP(B399,'Clients'!$A$5:$I$104,9,FALSE),30))</f>
      </c>
      <c r="F399" s="10"/>
      <c r="G399" s="12"/>
      <c r="H399" s="14">
        <f>IF(D399="","",D399-N(F399))</f>
      </c>
      <c r="I399" s="16">
        <f>IF(OR(C399="",N(H399)&lt;=0),"",TODAY()-C399)</f>
      </c>
      <c r="J399" s="17">
        <f>IF(D399="","",IF(N(H399)&lt;=0,"Paid",IF(C399="","",IF(I399&lt;=30,"Current",IF(I399&lt;=60,"30 days",IF(I399&lt;=90,"60 days","90+ days"))))))</f>
      </c>
    </row>
    <row r="400" spans="1:10" x14ac:dyDescent="0.25">
      <c r="A400" s="6"/>
      <c r="B400" s="6"/>
      <c r="C400" s="12"/>
      <c r="D400" s="10"/>
      <c r="E400" s="15">
        <f>IF(C400="","",C400+IFERROR(VLOOKUP(B400,'Clients'!$A$5:$I$104,9,FALSE),30))</f>
      </c>
      <c r="F400" s="10"/>
      <c r="G400" s="12"/>
      <c r="H400" s="14">
        <f>IF(D400="","",D400-N(F400))</f>
      </c>
      <c r="I400" s="16">
        <f>IF(OR(C400="",N(H400)&lt;=0),"",TODAY()-C400)</f>
      </c>
      <c r="J400" s="17">
        <f>IF(D400="","",IF(N(H400)&lt;=0,"Paid",IF(C400="","",IF(I400&lt;=30,"Current",IF(I400&lt;=60,"30 days",IF(I400&lt;=90,"60 days","90+ days"))))))</f>
      </c>
    </row>
    <row r="401" spans="1:10" x14ac:dyDescent="0.25">
      <c r="A401" s="6"/>
      <c r="B401" s="6"/>
      <c r="C401" s="12"/>
      <c r="D401" s="10"/>
      <c r="E401" s="15">
        <f>IF(C401="","",C401+IFERROR(VLOOKUP(B401,'Clients'!$A$5:$I$104,9,FALSE),30))</f>
      </c>
      <c r="F401" s="10"/>
      <c r="G401" s="12"/>
      <c r="H401" s="14">
        <f>IF(D401="","",D401-N(F401))</f>
      </c>
      <c r="I401" s="16">
        <f>IF(OR(C401="",N(H401)&lt;=0),"",TODAY()-C401)</f>
      </c>
      <c r="J401" s="17">
        <f>IF(D401="","",IF(N(H401)&lt;=0,"Paid",IF(C401="","",IF(I401&lt;=30,"Current",IF(I401&lt;=60,"30 days",IF(I401&lt;=90,"60 days","90+ days"))))))</f>
      </c>
    </row>
    <row r="402" spans="1:10" x14ac:dyDescent="0.25">
      <c r="A402" s="6"/>
      <c r="B402" s="6"/>
      <c r="C402" s="12"/>
      <c r="D402" s="10"/>
      <c r="E402" s="15">
        <f>IF(C402="","",C402+IFERROR(VLOOKUP(B402,'Clients'!$A$5:$I$104,9,FALSE),30))</f>
      </c>
      <c r="F402" s="10"/>
      <c r="G402" s="12"/>
      <c r="H402" s="14">
        <f>IF(D402="","",D402-N(F402))</f>
      </c>
      <c r="I402" s="16">
        <f>IF(OR(C402="",N(H402)&lt;=0),"",TODAY()-C402)</f>
      </c>
      <c r="J402" s="17">
        <f>IF(D402="","",IF(N(H402)&lt;=0,"Paid",IF(C402="","",IF(I402&lt;=30,"Current",IF(I402&lt;=60,"30 days",IF(I402&lt;=90,"60 days","90+ days"))))))</f>
      </c>
    </row>
    <row r="403" spans="1:10" x14ac:dyDescent="0.25">
      <c r="A403" s="6"/>
      <c r="B403" s="6"/>
      <c r="C403" s="12"/>
      <c r="D403" s="10"/>
      <c r="E403" s="15">
        <f>IF(C403="","",C403+IFERROR(VLOOKUP(B403,'Clients'!$A$5:$I$104,9,FALSE),30))</f>
      </c>
      <c r="F403" s="10"/>
      <c r="G403" s="12"/>
      <c r="H403" s="14">
        <f>IF(D403="","",D403-N(F403))</f>
      </c>
      <c r="I403" s="16">
        <f>IF(OR(C403="",N(H403)&lt;=0),"",TODAY()-C403)</f>
      </c>
      <c r="J403" s="17">
        <f>IF(D403="","",IF(N(H403)&lt;=0,"Paid",IF(C403="","",IF(I403&lt;=30,"Current",IF(I403&lt;=60,"30 days",IF(I403&lt;=90,"60 days","90+ days"))))))</f>
      </c>
    </row>
    <row r="404" spans="1:10" x14ac:dyDescent="0.25">
      <c r="A404" s="6"/>
      <c r="B404" s="6"/>
      <c r="C404" s="12"/>
      <c r="D404" s="10"/>
      <c r="E404" s="15">
        <f>IF(C404="","",C404+IFERROR(VLOOKUP(B404,'Clients'!$A$5:$I$104,9,FALSE),30))</f>
      </c>
      <c r="F404" s="10"/>
      <c r="G404" s="12"/>
      <c r="H404" s="14">
        <f>IF(D404="","",D404-N(F404))</f>
      </c>
      <c r="I404" s="16">
        <f>IF(OR(C404="",N(H404)&lt;=0),"",TODAY()-C404)</f>
      </c>
      <c r="J404" s="17">
        <f>IF(D404="","",IF(N(H404)&lt;=0,"Paid",IF(C404="","",IF(I404&lt;=30,"Current",IF(I404&lt;=60,"30 days",IF(I404&lt;=90,"60 days","90+ days"))))))</f>
      </c>
    </row>
    <row r="405" spans="1:10" x14ac:dyDescent="0.25">
      <c r="A405" s="6"/>
      <c r="B405" s="6"/>
      <c r="C405" s="12"/>
      <c r="D405" s="10"/>
      <c r="E405" s="15">
        <f>IF(C405="","",C405+IFERROR(VLOOKUP(B405,'Clients'!$A$5:$I$104,9,FALSE),30))</f>
      </c>
      <c r="F405" s="10"/>
      <c r="G405" s="12"/>
      <c r="H405" s="14">
        <f>IF(D405="","",D405-N(F405))</f>
      </c>
      <c r="I405" s="16">
        <f>IF(OR(C405="",N(H405)&lt;=0),"",TODAY()-C405)</f>
      </c>
      <c r="J405" s="17">
        <f>IF(D405="","",IF(N(H405)&lt;=0,"Paid",IF(C405="","",IF(I405&lt;=30,"Current",IF(I405&lt;=60,"30 days",IF(I405&lt;=90,"60 days","90+ days"))))))</f>
      </c>
    </row>
    <row r="406" spans="1:10" x14ac:dyDescent="0.25">
      <c r="A406" s="6"/>
      <c r="B406" s="6"/>
      <c r="C406" s="12"/>
      <c r="D406" s="10"/>
      <c r="E406" s="15">
        <f>IF(C406="","",C406+IFERROR(VLOOKUP(B406,'Clients'!$A$5:$I$104,9,FALSE),30))</f>
      </c>
      <c r="F406" s="10"/>
      <c r="G406" s="12"/>
      <c r="H406" s="14">
        <f>IF(D406="","",D406-N(F406))</f>
      </c>
      <c r="I406" s="16">
        <f>IF(OR(C406="",N(H406)&lt;=0),"",TODAY()-C406)</f>
      </c>
      <c r="J406" s="17">
        <f>IF(D406="","",IF(N(H406)&lt;=0,"Paid",IF(C406="","",IF(I406&lt;=30,"Current",IF(I406&lt;=60,"30 days",IF(I406&lt;=90,"60 days","90+ days"))))))</f>
      </c>
    </row>
    <row r="407" spans="1:10" x14ac:dyDescent="0.25">
      <c r="A407" s="6"/>
      <c r="B407" s="6"/>
      <c r="C407" s="12"/>
      <c r="D407" s="10"/>
      <c r="E407" s="15">
        <f>IF(C407="","",C407+IFERROR(VLOOKUP(B407,'Clients'!$A$5:$I$104,9,FALSE),30))</f>
      </c>
      <c r="F407" s="10"/>
      <c r="G407" s="12"/>
      <c r="H407" s="14">
        <f>IF(D407="","",D407-N(F407))</f>
      </c>
      <c r="I407" s="16">
        <f>IF(OR(C407="",N(H407)&lt;=0),"",TODAY()-C407)</f>
      </c>
      <c r="J407" s="17">
        <f>IF(D407="","",IF(N(H407)&lt;=0,"Paid",IF(C407="","",IF(I407&lt;=30,"Current",IF(I407&lt;=60,"30 days",IF(I407&lt;=90,"60 days","90+ days"))))))</f>
      </c>
    </row>
    <row r="408" spans="1:10" x14ac:dyDescent="0.25">
      <c r="A408" s="6"/>
      <c r="B408" s="6"/>
      <c r="C408" s="12"/>
      <c r="D408" s="10"/>
      <c r="E408" s="15">
        <f>IF(C408="","",C408+IFERROR(VLOOKUP(B408,'Clients'!$A$5:$I$104,9,FALSE),30))</f>
      </c>
      <c r="F408" s="10"/>
      <c r="G408" s="12"/>
      <c r="H408" s="14">
        <f>IF(D408="","",D408-N(F408))</f>
      </c>
      <c r="I408" s="16">
        <f>IF(OR(C408="",N(H408)&lt;=0),"",TODAY()-C408)</f>
      </c>
      <c r="J408" s="17">
        <f>IF(D408="","",IF(N(H408)&lt;=0,"Paid",IF(C408="","",IF(I408&lt;=30,"Current",IF(I408&lt;=60,"30 days",IF(I408&lt;=90,"60 days","90+ days"))))))</f>
      </c>
    </row>
    <row r="409" spans="1:10" x14ac:dyDescent="0.25">
      <c r="A409" s="6"/>
      <c r="B409" s="6"/>
      <c r="C409" s="12"/>
      <c r="D409" s="10"/>
      <c r="E409" s="15">
        <f>IF(C409="","",C409+IFERROR(VLOOKUP(B409,'Clients'!$A$5:$I$104,9,FALSE),30))</f>
      </c>
      <c r="F409" s="10"/>
      <c r="G409" s="12"/>
      <c r="H409" s="14">
        <f>IF(D409="","",D409-N(F409))</f>
      </c>
      <c r="I409" s="16">
        <f>IF(OR(C409="",N(H409)&lt;=0),"",TODAY()-C409)</f>
      </c>
      <c r="J409" s="17">
        <f>IF(D409="","",IF(N(H409)&lt;=0,"Paid",IF(C409="","",IF(I409&lt;=30,"Current",IF(I409&lt;=60,"30 days",IF(I409&lt;=90,"60 days","90+ days"))))))</f>
      </c>
    </row>
    <row r="410" spans="1:10" x14ac:dyDescent="0.25">
      <c r="A410" s="6"/>
      <c r="B410" s="6"/>
      <c r="C410" s="12"/>
      <c r="D410" s="10"/>
      <c r="E410" s="15">
        <f>IF(C410="","",C410+IFERROR(VLOOKUP(B410,'Clients'!$A$5:$I$104,9,FALSE),30))</f>
      </c>
      <c r="F410" s="10"/>
      <c r="G410" s="12"/>
      <c r="H410" s="14">
        <f>IF(D410="","",D410-N(F410))</f>
      </c>
      <c r="I410" s="16">
        <f>IF(OR(C410="",N(H410)&lt;=0),"",TODAY()-C410)</f>
      </c>
      <c r="J410" s="17">
        <f>IF(D410="","",IF(N(H410)&lt;=0,"Paid",IF(C410="","",IF(I410&lt;=30,"Current",IF(I410&lt;=60,"30 days",IF(I410&lt;=90,"60 days","90+ days"))))))</f>
      </c>
    </row>
    <row r="411" spans="1:10" x14ac:dyDescent="0.25">
      <c r="A411" s="6"/>
      <c r="B411" s="6"/>
      <c r="C411" s="12"/>
      <c r="D411" s="10"/>
      <c r="E411" s="15">
        <f>IF(C411="","",C411+IFERROR(VLOOKUP(B411,'Clients'!$A$5:$I$104,9,FALSE),30))</f>
      </c>
      <c r="F411" s="10"/>
      <c r="G411" s="12"/>
      <c r="H411" s="14">
        <f>IF(D411="","",D411-N(F411))</f>
      </c>
      <c r="I411" s="16">
        <f>IF(OR(C411="",N(H411)&lt;=0),"",TODAY()-C411)</f>
      </c>
      <c r="J411" s="17">
        <f>IF(D411="","",IF(N(H411)&lt;=0,"Paid",IF(C411="","",IF(I411&lt;=30,"Current",IF(I411&lt;=60,"30 days",IF(I411&lt;=90,"60 days","90+ days"))))))</f>
      </c>
    </row>
    <row r="412" spans="1:10" x14ac:dyDescent="0.25">
      <c r="A412" s="6"/>
      <c r="B412" s="6"/>
      <c r="C412" s="12"/>
      <c r="D412" s="10"/>
      <c r="E412" s="15">
        <f>IF(C412="","",C412+IFERROR(VLOOKUP(B412,'Clients'!$A$5:$I$104,9,FALSE),30))</f>
      </c>
      <c r="F412" s="10"/>
      <c r="G412" s="12"/>
      <c r="H412" s="14">
        <f>IF(D412="","",D412-N(F412))</f>
      </c>
      <c r="I412" s="16">
        <f>IF(OR(C412="",N(H412)&lt;=0),"",TODAY()-C412)</f>
      </c>
      <c r="J412" s="17">
        <f>IF(D412="","",IF(N(H412)&lt;=0,"Paid",IF(C412="","",IF(I412&lt;=30,"Current",IF(I412&lt;=60,"30 days",IF(I412&lt;=90,"60 days","90+ days"))))))</f>
      </c>
    </row>
    <row r="413" spans="1:10" x14ac:dyDescent="0.25">
      <c r="A413" s="6"/>
      <c r="B413" s="6"/>
      <c r="C413" s="12"/>
      <c r="D413" s="10"/>
      <c r="E413" s="15">
        <f>IF(C413="","",C413+IFERROR(VLOOKUP(B413,'Clients'!$A$5:$I$104,9,FALSE),30))</f>
      </c>
      <c r="F413" s="10"/>
      <c r="G413" s="12"/>
      <c r="H413" s="14">
        <f>IF(D413="","",D413-N(F413))</f>
      </c>
      <c r="I413" s="16">
        <f>IF(OR(C413="",N(H413)&lt;=0),"",TODAY()-C413)</f>
      </c>
      <c r="J413" s="17">
        <f>IF(D413="","",IF(N(H413)&lt;=0,"Paid",IF(C413="","",IF(I413&lt;=30,"Current",IF(I413&lt;=60,"30 days",IF(I413&lt;=90,"60 days","90+ days"))))))</f>
      </c>
    </row>
    <row r="414" spans="1:10" x14ac:dyDescent="0.25">
      <c r="A414" s="6"/>
      <c r="B414" s="6"/>
      <c r="C414" s="12"/>
      <c r="D414" s="10"/>
      <c r="E414" s="15">
        <f>IF(C414="","",C414+IFERROR(VLOOKUP(B414,'Clients'!$A$5:$I$104,9,FALSE),30))</f>
      </c>
      <c r="F414" s="10"/>
      <c r="G414" s="12"/>
      <c r="H414" s="14">
        <f>IF(D414="","",D414-N(F414))</f>
      </c>
      <c r="I414" s="16">
        <f>IF(OR(C414="",N(H414)&lt;=0),"",TODAY()-C414)</f>
      </c>
      <c r="J414" s="17">
        <f>IF(D414="","",IF(N(H414)&lt;=0,"Paid",IF(C414="","",IF(I414&lt;=30,"Current",IF(I414&lt;=60,"30 days",IF(I414&lt;=90,"60 days","90+ days"))))))</f>
      </c>
    </row>
    <row r="415" spans="1:10" x14ac:dyDescent="0.25">
      <c r="A415" s="6"/>
      <c r="B415" s="6"/>
      <c r="C415" s="12"/>
      <c r="D415" s="10"/>
      <c r="E415" s="15">
        <f>IF(C415="","",C415+IFERROR(VLOOKUP(B415,'Clients'!$A$5:$I$104,9,FALSE),30))</f>
      </c>
      <c r="F415" s="10"/>
      <c r="G415" s="12"/>
      <c r="H415" s="14">
        <f>IF(D415="","",D415-N(F415))</f>
      </c>
      <c r="I415" s="16">
        <f>IF(OR(C415="",N(H415)&lt;=0),"",TODAY()-C415)</f>
      </c>
      <c r="J415" s="17">
        <f>IF(D415="","",IF(N(H415)&lt;=0,"Paid",IF(C415="","",IF(I415&lt;=30,"Current",IF(I415&lt;=60,"30 days",IF(I415&lt;=90,"60 days","90+ days"))))))</f>
      </c>
    </row>
    <row r="416" spans="1:10" x14ac:dyDescent="0.25">
      <c r="A416" s="6"/>
      <c r="B416" s="6"/>
      <c r="C416" s="12"/>
      <c r="D416" s="10"/>
      <c r="E416" s="15">
        <f>IF(C416="","",C416+IFERROR(VLOOKUP(B416,'Clients'!$A$5:$I$104,9,FALSE),30))</f>
      </c>
      <c r="F416" s="10"/>
      <c r="G416" s="12"/>
      <c r="H416" s="14">
        <f>IF(D416="","",D416-N(F416))</f>
      </c>
      <c r="I416" s="16">
        <f>IF(OR(C416="",N(H416)&lt;=0),"",TODAY()-C416)</f>
      </c>
      <c r="J416" s="17">
        <f>IF(D416="","",IF(N(H416)&lt;=0,"Paid",IF(C416="","",IF(I416&lt;=30,"Current",IF(I416&lt;=60,"30 days",IF(I416&lt;=90,"60 days","90+ days"))))))</f>
      </c>
    </row>
    <row r="417" spans="1:10" x14ac:dyDescent="0.25">
      <c r="A417" s="6"/>
      <c r="B417" s="6"/>
      <c r="C417" s="12"/>
      <c r="D417" s="10"/>
      <c r="E417" s="15">
        <f>IF(C417="","",C417+IFERROR(VLOOKUP(B417,'Clients'!$A$5:$I$104,9,FALSE),30))</f>
      </c>
      <c r="F417" s="10"/>
      <c r="G417" s="12"/>
      <c r="H417" s="14">
        <f>IF(D417="","",D417-N(F417))</f>
      </c>
      <c r="I417" s="16">
        <f>IF(OR(C417="",N(H417)&lt;=0),"",TODAY()-C417)</f>
      </c>
      <c r="J417" s="17">
        <f>IF(D417="","",IF(N(H417)&lt;=0,"Paid",IF(C417="","",IF(I417&lt;=30,"Current",IF(I417&lt;=60,"30 days",IF(I417&lt;=90,"60 days","90+ days"))))))</f>
      </c>
    </row>
    <row r="418" spans="1:10" x14ac:dyDescent="0.25">
      <c r="A418" s="6"/>
      <c r="B418" s="6"/>
      <c r="C418" s="12"/>
      <c r="D418" s="10"/>
      <c r="E418" s="15">
        <f>IF(C418="","",C418+IFERROR(VLOOKUP(B418,'Clients'!$A$5:$I$104,9,FALSE),30))</f>
      </c>
      <c r="F418" s="10"/>
      <c r="G418" s="12"/>
      <c r="H418" s="14">
        <f>IF(D418="","",D418-N(F418))</f>
      </c>
      <c r="I418" s="16">
        <f>IF(OR(C418="",N(H418)&lt;=0),"",TODAY()-C418)</f>
      </c>
      <c r="J418" s="17">
        <f>IF(D418="","",IF(N(H418)&lt;=0,"Paid",IF(C418="","",IF(I418&lt;=30,"Current",IF(I418&lt;=60,"30 days",IF(I418&lt;=90,"60 days","90+ days"))))))</f>
      </c>
    </row>
    <row r="419" spans="1:10" x14ac:dyDescent="0.25">
      <c r="A419" s="6"/>
      <c r="B419" s="6"/>
      <c r="C419" s="12"/>
      <c r="D419" s="10"/>
      <c r="E419" s="15">
        <f>IF(C419="","",C419+IFERROR(VLOOKUP(B419,'Clients'!$A$5:$I$104,9,FALSE),30))</f>
      </c>
      <c r="F419" s="10"/>
      <c r="G419" s="12"/>
      <c r="H419" s="14">
        <f>IF(D419="","",D419-N(F419))</f>
      </c>
      <c r="I419" s="16">
        <f>IF(OR(C419="",N(H419)&lt;=0),"",TODAY()-C419)</f>
      </c>
      <c r="J419" s="17">
        <f>IF(D419="","",IF(N(H419)&lt;=0,"Paid",IF(C419="","",IF(I419&lt;=30,"Current",IF(I419&lt;=60,"30 days",IF(I419&lt;=90,"60 days","90+ days"))))))</f>
      </c>
    </row>
    <row r="420" spans="1:10" x14ac:dyDescent="0.25">
      <c r="A420" s="6"/>
      <c r="B420" s="6"/>
      <c r="C420" s="12"/>
      <c r="D420" s="10"/>
      <c r="E420" s="15">
        <f>IF(C420="","",C420+IFERROR(VLOOKUP(B420,'Clients'!$A$5:$I$104,9,FALSE),30))</f>
      </c>
      <c r="F420" s="10"/>
      <c r="G420" s="12"/>
      <c r="H420" s="14">
        <f>IF(D420="","",D420-N(F420))</f>
      </c>
      <c r="I420" s="16">
        <f>IF(OR(C420="",N(H420)&lt;=0),"",TODAY()-C420)</f>
      </c>
      <c r="J420" s="17">
        <f>IF(D420="","",IF(N(H420)&lt;=0,"Paid",IF(C420="","",IF(I420&lt;=30,"Current",IF(I420&lt;=60,"30 days",IF(I420&lt;=90,"60 days","90+ days"))))))</f>
      </c>
    </row>
    <row r="421" spans="1:10" x14ac:dyDescent="0.25">
      <c r="A421" s="6"/>
      <c r="B421" s="6"/>
      <c r="C421" s="12"/>
      <c r="D421" s="10"/>
      <c r="E421" s="15">
        <f>IF(C421="","",C421+IFERROR(VLOOKUP(B421,'Clients'!$A$5:$I$104,9,FALSE),30))</f>
      </c>
      <c r="F421" s="10"/>
      <c r="G421" s="12"/>
      <c r="H421" s="14">
        <f>IF(D421="","",D421-N(F421))</f>
      </c>
      <c r="I421" s="16">
        <f>IF(OR(C421="",N(H421)&lt;=0),"",TODAY()-C421)</f>
      </c>
      <c r="J421" s="17">
        <f>IF(D421="","",IF(N(H421)&lt;=0,"Paid",IF(C421="","",IF(I421&lt;=30,"Current",IF(I421&lt;=60,"30 days",IF(I421&lt;=90,"60 days","90+ days"))))))</f>
      </c>
    </row>
    <row r="422" spans="1:10" x14ac:dyDescent="0.25">
      <c r="A422" s="6"/>
      <c r="B422" s="6"/>
      <c r="C422" s="12"/>
      <c r="D422" s="10"/>
      <c r="E422" s="15">
        <f>IF(C422="","",C422+IFERROR(VLOOKUP(B422,'Clients'!$A$5:$I$104,9,FALSE),30))</f>
      </c>
      <c r="F422" s="10"/>
      <c r="G422" s="12"/>
      <c r="H422" s="14">
        <f>IF(D422="","",D422-N(F422))</f>
      </c>
      <c r="I422" s="16">
        <f>IF(OR(C422="",N(H422)&lt;=0),"",TODAY()-C422)</f>
      </c>
      <c r="J422" s="17">
        <f>IF(D422="","",IF(N(H422)&lt;=0,"Paid",IF(C422="","",IF(I422&lt;=30,"Current",IF(I422&lt;=60,"30 days",IF(I422&lt;=90,"60 days","90+ days"))))))</f>
      </c>
    </row>
    <row r="423" spans="1:10" x14ac:dyDescent="0.25">
      <c r="A423" s="6"/>
      <c r="B423" s="6"/>
      <c r="C423" s="12"/>
      <c r="D423" s="10"/>
      <c r="E423" s="15">
        <f>IF(C423="","",C423+IFERROR(VLOOKUP(B423,'Clients'!$A$5:$I$104,9,FALSE),30))</f>
      </c>
      <c r="F423" s="10"/>
      <c r="G423" s="12"/>
      <c r="H423" s="14">
        <f>IF(D423="","",D423-N(F423))</f>
      </c>
      <c r="I423" s="16">
        <f>IF(OR(C423="",N(H423)&lt;=0),"",TODAY()-C423)</f>
      </c>
      <c r="J423" s="17">
        <f>IF(D423="","",IF(N(H423)&lt;=0,"Paid",IF(C423="","",IF(I423&lt;=30,"Current",IF(I423&lt;=60,"30 days",IF(I423&lt;=90,"60 days","90+ days"))))))</f>
      </c>
    </row>
    <row r="424" spans="1:10" x14ac:dyDescent="0.25">
      <c r="A424" s="6"/>
      <c r="B424" s="6"/>
      <c r="C424" s="12"/>
      <c r="D424" s="10"/>
      <c r="E424" s="15">
        <f>IF(C424="","",C424+IFERROR(VLOOKUP(B424,'Clients'!$A$5:$I$104,9,FALSE),30))</f>
      </c>
      <c r="F424" s="10"/>
      <c r="G424" s="12"/>
      <c r="H424" s="14">
        <f>IF(D424="","",D424-N(F424))</f>
      </c>
      <c r="I424" s="16">
        <f>IF(OR(C424="",N(H424)&lt;=0),"",TODAY()-C424)</f>
      </c>
      <c r="J424" s="17">
        <f>IF(D424="","",IF(N(H424)&lt;=0,"Paid",IF(C424="","",IF(I424&lt;=30,"Current",IF(I424&lt;=60,"30 days",IF(I424&lt;=90,"60 days","90+ days"))))))</f>
      </c>
    </row>
    <row r="425" spans="1:10" x14ac:dyDescent="0.25">
      <c r="A425" s="6"/>
      <c r="B425" s="6"/>
      <c r="C425" s="12"/>
      <c r="D425" s="10"/>
      <c r="E425" s="15">
        <f>IF(C425="","",C425+IFERROR(VLOOKUP(B425,'Clients'!$A$5:$I$104,9,FALSE),30))</f>
      </c>
      <c r="F425" s="10"/>
      <c r="G425" s="12"/>
      <c r="H425" s="14">
        <f>IF(D425="","",D425-N(F425))</f>
      </c>
      <c r="I425" s="16">
        <f>IF(OR(C425="",N(H425)&lt;=0),"",TODAY()-C425)</f>
      </c>
      <c r="J425" s="17">
        <f>IF(D425="","",IF(N(H425)&lt;=0,"Paid",IF(C425="","",IF(I425&lt;=30,"Current",IF(I425&lt;=60,"30 days",IF(I425&lt;=90,"60 days","90+ days"))))))</f>
      </c>
    </row>
    <row r="426" spans="1:10" x14ac:dyDescent="0.25">
      <c r="A426" s="6"/>
      <c r="B426" s="6"/>
      <c r="C426" s="12"/>
      <c r="D426" s="10"/>
      <c r="E426" s="15">
        <f>IF(C426="","",C426+IFERROR(VLOOKUP(B426,'Clients'!$A$5:$I$104,9,FALSE),30))</f>
      </c>
      <c r="F426" s="10"/>
      <c r="G426" s="12"/>
      <c r="H426" s="14">
        <f>IF(D426="","",D426-N(F426))</f>
      </c>
      <c r="I426" s="16">
        <f>IF(OR(C426="",N(H426)&lt;=0),"",TODAY()-C426)</f>
      </c>
      <c r="J426" s="17">
        <f>IF(D426="","",IF(N(H426)&lt;=0,"Paid",IF(C426="","",IF(I426&lt;=30,"Current",IF(I426&lt;=60,"30 days",IF(I426&lt;=90,"60 days","90+ days"))))))</f>
      </c>
    </row>
    <row r="427" spans="1:10" x14ac:dyDescent="0.25">
      <c r="A427" s="6"/>
      <c r="B427" s="6"/>
      <c r="C427" s="12"/>
      <c r="D427" s="10"/>
      <c r="E427" s="15">
        <f>IF(C427="","",C427+IFERROR(VLOOKUP(B427,'Clients'!$A$5:$I$104,9,FALSE),30))</f>
      </c>
      <c r="F427" s="10"/>
      <c r="G427" s="12"/>
      <c r="H427" s="14">
        <f>IF(D427="","",D427-N(F427))</f>
      </c>
      <c r="I427" s="16">
        <f>IF(OR(C427="",N(H427)&lt;=0),"",TODAY()-C427)</f>
      </c>
      <c r="J427" s="17">
        <f>IF(D427="","",IF(N(H427)&lt;=0,"Paid",IF(C427="","",IF(I427&lt;=30,"Current",IF(I427&lt;=60,"30 days",IF(I427&lt;=90,"60 days","90+ days"))))))</f>
      </c>
    </row>
    <row r="428" spans="1:10" x14ac:dyDescent="0.25">
      <c r="A428" s="6"/>
      <c r="B428" s="6"/>
      <c r="C428" s="12"/>
      <c r="D428" s="10"/>
      <c r="E428" s="15">
        <f>IF(C428="","",C428+IFERROR(VLOOKUP(B428,'Clients'!$A$5:$I$104,9,FALSE),30))</f>
      </c>
      <c r="F428" s="10"/>
      <c r="G428" s="12"/>
      <c r="H428" s="14">
        <f>IF(D428="","",D428-N(F428))</f>
      </c>
      <c r="I428" s="16">
        <f>IF(OR(C428="",N(H428)&lt;=0),"",TODAY()-C428)</f>
      </c>
      <c r="J428" s="17">
        <f>IF(D428="","",IF(N(H428)&lt;=0,"Paid",IF(C428="","",IF(I428&lt;=30,"Current",IF(I428&lt;=60,"30 days",IF(I428&lt;=90,"60 days","90+ days"))))))</f>
      </c>
    </row>
    <row r="429" spans="1:10" x14ac:dyDescent="0.25">
      <c r="A429" s="6"/>
      <c r="B429" s="6"/>
      <c r="C429" s="12"/>
      <c r="D429" s="10"/>
      <c r="E429" s="15">
        <f>IF(C429="","",C429+IFERROR(VLOOKUP(B429,'Clients'!$A$5:$I$104,9,FALSE),30))</f>
      </c>
      <c r="F429" s="10"/>
      <c r="G429" s="12"/>
      <c r="H429" s="14">
        <f>IF(D429="","",D429-N(F429))</f>
      </c>
      <c r="I429" s="16">
        <f>IF(OR(C429="",N(H429)&lt;=0),"",TODAY()-C429)</f>
      </c>
      <c r="J429" s="17">
        <f>IF(D429="","",IF(N(H429)&lt;=0,"Paid",IF(C429="","",IF(I429&lt;=30,"Current",IF(I429&lt;=60,"30 days",IF(I429&lt;=90,"60 days","90+ days"))))))</f>
      </c>
    </row>
    <row r="430" spans="1:10" x14ac:dyDescent="0.25">
      <c r="A430" s="6"/>
      <c r="B430" s="6"/>
      <c r="C430" s="12"/>
      <c r="D430" s="10"/>
      <c r="E430" s="15">
        <f>IF(C430="","",C430+IFERROR(VLOOKUP(B430,'Clients'!$A$5:$I$104,9,FALSE),30))</f>
      </c>
      <c r="F430" s="10"/>
      <c r="G430" s="12"/>
      <c r="H430" s="14">
        <f>IF(D430="","",D430-N(F430))</f>
      </c>
      <c r="I430" s="16">
        <f>IF(OR(C430="",N(H430)&lt;=0),"",TODAY()-C430)</f>
      </c>
      <c r="J430" s="17">
        <f>IF(D430="","",IF(N(H430)&lt;=0,"Paid",IF(C430="","",IF(I430&lt;=30,"Current",IF(I430&lt;=60,"30 days",IF(I430&lt;=90,"60 days","90+ days"))))))</f>
      </c>
    </row>
    <row r="431" spans="1:10" x14ac:dyDescent="0.25">
      <c r="A431" s="6"/>
      <c r="B431" s="6"/>
      <c r="C431" s="12"/>
      <c r="D431" s="10"/>
      <c r="E431" s="15">
        <f>IF(C431="","",C431+IFERROR(VLOOKUP(B431,'Clients'!$A$5:$I$104,9,FALSE),30))</f>
      </c>
      <c r="F431" s="10"/>
      <c r="G431" s="12"/>
      <c r="H431" s="14">
        <f>IF(D431="","",D431-N(F431))</f>
      </c>
      <c r="I431" s="16">
        <f>IF(OR(C431="",N(H431)&lt;=0),"",TODAY()-C431)</f>
      </c>
      <c r="J431" s="17">
        <f>IF(D431="","",IF(N(H431)&lt;=0,"Paid",IF(C431="","",IF(I431&lt;=30,"Current",IF(I431&lt;=60,"30 days",IF(I431&lt;=90,"60 days","90+ days"))))))</f>
      </c>
    </row>
    <row r="432" spans="1:10" x14ac:dyDescent="0.25">
      <c r="A432" s="6"/>
      <c r="B432" s="6"/>
      <c r="C432" s="12"/>
      <c r="D432" s="10"/>
      <c r="E432" s="15">
        <f>IF(C432="","",C432+IFERROR(VLOOKUP(B432,'Clients'!$A$5:$I$104,9,FALSE),30))</f>
      </c>
      <c r="F432" s="10"/>
      <c r="G432" s="12"/>
      <c r="H432" s="14">
        <f>IF(D432="","",D432-N(F432))</f>
      </c>
      <c r="I432" s="16">
        <f>IF(OR(C432="",N(H432)&lt;=0),"",TODAY()-C432)</f>
      </c>
      <c r="J432" s="17">
        <f>IF(D432="","",IF(N(H432)&lt;=0,"Paid",IF(C432="","",IF(I432&lt;=30,"Current",IF(I432&lt;=60,"30 days",IF(I432&lt;=90,"60 days","90+ days"))))))</f>
      </c>
    </row>
    <row r="433" spans="1:10" x14ac:dyDescent="0.25">
      <c r="A433" s="6"/>
      <c r="B433" s="6"/>
      <c r="C433" s="12"/>
      <c r="D433" s="10"/>
      <c r="E433" s="15">
        <f>IF(C433="","",C433+IFERROR(VLOOKUP(B433,'Clients'!$A$5:$I$104,9,FALSE),30))</f>
      </c>
      <c r="F433" s="10"/>
      <c r="G433" s="12"/>
      <c r="H433" s="14">
        <f>IF(D433="","",D433-N(F433))</f>
      </c>
      <c r="I433" s="16">
        <f>IF(OR(C433="",N(H433)&lt;=0),"",TODAY()-C433)</f>
      </c>
      <c r="J433" s="17">
        <f>IF(D433="","",IF(N(H433)&lt;=0,"Paid",IF(C433="","",IF(I433&lt;=30,"Current",IF(I433&lt;=60,"30 days",IF(I433&lt;=90,"60 days","90+ days"))))))</f>
      </c>
    </row>
    <row r="434" spans="1:10" x14ac:dyDescent="0.25">
      <c r="A434" s="6"/>
      <c r="B434" s="6"/>
      <c r="C434" s="12"/>
      <c r="D434" s="10"/>
      <c r="E434" s="15">
        <f>IF(C434="","",C434+IFERROR(VLOOKUP(B434,'Clients'!$A$5:$I$104,9,FALSE),30))</f>
      </c>
      <c r="F434" s="10"/>
      <c r="G434" s="12"/>
      <c r="H434" s="14">
        <f>IF(D434="","",D434-N(F434))</f>
      </c>
      <c r="I434" s="16">
        <f>IF(OR(C434="",N(H434)&lt;=0),"",TODAY()-C434)</f>
      </c>
      <c r="J434" s="17">
        <f>IF(D434="","",IF(N(H434)&lt;=0,"Paid",IF(C434="","",IF(I434&lt;=30,"Current",IF(I434&lt;=60,"30 days",IF(I434&lt;=90,"60 days","90+ days"))))))</f>
      </c>
    </row>
    <row r="435" spans="1:10" x14ac:dyDescent="0.25">
      <c r="A435" s="6"/>
      <c r="B435" s="6"/>
      <c r="C435" s="12"/>
      <c r="D435" s="10"/>
      <c r="E435" s="15">
        <f>IF(C435="","",C435+IFERROR(VLOOKUP(B435,'Clients'!$A$5:$I$104,9,FALSE),30))</f>
      </c>
      <c r="F435" s="10"/>
      <c r="G435" s="12"/>
      <c r="H435" s="14">
        <f>IF(D435="","",D435-N(F435))</f>
      </c>
      <c r="I435" s="16">
        <f>IF(OR(C435="",N(H435)&lt;=0),"",TODAY()-C435)</f>
      </c>
      <c r="J435" s="17">
        <f>IF(D435="","",IF(N(H435)&lt;=0,"Paid",IF(C435="","",IF(I435&lt;=30,"Current",IF(I435&lt;=60,"30 days",IF(I435&lt;=90,"60 days","90+ days"))))))</f>
      </c>
    </row>
    <row r="436" spans="1:10" x14ac:dyDescent="0.25">
      <c r="A436" s="6"/>
      <c r="B436" s="6"/>
      <c r="C436" s="12"/>
      <c r="D436" s="10"/>
      <c r="E436" s="15">
        <f>IF(C436="","",C436+IFERROR(VLOOKUP(B436,'Clients'!$A$5:$I$104,9,FALSE),30))</f>
      </c>
      <c r="F436" s="10"/>
      <c r="G436" s="12"/>
      <c r="H436" s="14">
        <f>IF(D436="","",D436-N(F436))</f>
      </c>
      <c r="I436" s="16">
        <f>IF(OR(C436="",N(H436)&lt;=0),"",TODAY()-C436)</f>
      </c>
      <c r="J436" s="17">
        <f>IF(D436="","",IF(N(H436)&lt;=0,"Paid",IF(C436="","",IF(I436&lt;=30,"Current",IF(I436&lt;=60,"30 days",IF(I436&lt;=90,"60 days","90+ days"))))))</f>
      </c>
    </row>
    <row r="437" spans="1:10" x14ac:dyDescent="0.25">
      <c r="A437" s="6"/>
      <c r="B437" s="6"/>
      <c r="C437" s="12"/>
      <c r="D437" s="10"/>
      <c r="E437" s="15">
        <f>IF(C437="","",C437+IFERROR(VLOOKUP(B437,'Clients'!$A$5:$I$104,9,FALSE),30))</f>
      </c>
      <c r="F437" s="10"/>
      <c r="G437" s="12"/>
      <c r="H437" s="14">
        <f>IF(D437="","",D437-N(F437))</f>
      </c>
      <c r="I437" s="16">
        <f>IF(OR(C437="",N(H437)&lt;=0),"",TODAY()-C437)</f>
      </c>
      <c r="J437" s="17">
        <f>IF(D437="","",IF(N(H437)&lt;=0,"Paid",IF(C437="","",IF(I437&lt;=30,"Current",IF(I437&lt;=60,"30 days",IF(I437&lt;=90,"60 days","90+ days"))))))</f>
      </c>
    </row>
    <row r="438" spans="1:10" x14ac:dyDescent="0.25">
      <c r="A438" s="6"/>
      <c r="B438" s="6"/>
      <c r="C438" s="12"/>
      <c r="D438" s="10"/>
      <c r="E438" s="15">
        <f>IF(C438="","",C438+IFERROR(VLOOKUP(B438,'Clients'!$A$5:$I$104,9,FALSE),30))</f>
      </c>
      <c r="F438" s="10"/>
      <c r="G438" s="12"/>
      <c r="H438" s="14">
        <f>IF(D438="","",D438-N(F438))</f>
      </c>
      <c r="I438" s="16">
        <f>IF(OR(C438="",N(H438)&lt;=0),"",TODAY()-C438)</f>
      </c>
      <c r="J438" s="17">
        <f>IF(D438="","",IF(N(H438)&lt;=0,"Paid",IF(C438="","",IF(I438&lt;=30,"Current",IF(I438&lt;=60,"30 days",IF(I438&lt;=90,"60 days","90+ days"))))))</f>
      </c>
    </row>
    <row r="439" spans="1:10" x14ac:dyDescent="0.25">
      <c r="A439" s="6"/>
      <c r="B439" s="6"/>
      <c r="C439" s="12"/>
      <c r="D439" s="10"/>
      <c r="E439" s="15">
        <f>IF(C439="","",C439+IFERROR(VLOOKUP(B439,'Clients'!$A$5:$I$104,9,FALSE),30))</f>
      </c>
      <c r="F439" s="10"/>
      <c r="G439" s="12"/>
      <c r="H439" s="14">
        <f>IF(D439="","",D439-N(F439))</f>
      </c>
      <c r="I439" s="16">
        <f>IF(OR(C439="",N(H439)&lt;=0),"",TODAY()-C439)</f>
      </c>
      <c r="J439" s="17">
        <f>IF(D439="","",IF(N(H439)&lt;=0,"Paid",IF(C439="","",IF(I439&lt;=30,"Current",IF(I439&lt;=60,"30 days",IF(I439&lt;=90,"60 days","90+ days"))))))</f>
      </c>
    </row>
    <row r="440" spans="1:10" x14ac:dyDescent="0.25">
      <c r="A440" s="6"/>
      <c r="B440" s="6"/>
      <c r="C440" s="12"/>
      <c r="D440" s="10"/>
      <c r="E440" s="15">
        <f>IF(C440="","",C440+IFERROR(VLOOKUP(B440,'Clients'!$A$5:$I$104,9,FALSE),30))</f>
      </c>
      <c r="F440" s="10"/>
      <c r="G440" s="12"/>
      <c r="H440" s="14">
        <f>IF(D440="","",D440-N(F440))</f>
      </c>
      <c r="I440" s="16">
        <f>IF(OR(C440="",N(H440)&lt;=0),"",TODAY()-C440)</f>
      </c>
      <c r="J440" s="17">
        <f>IF(D440="","",IF(N(H440)&lt;=0,"Paid",IF(C440="","",IF(I440&lt;=30,"Current",IF(I440&lt;=60,"30 days",IF(I440&lt;=90,"60 days","90+ days"))))))</f>
      </c>
    </row>
    <row r="441" spans="1:10" x14ac:dyDescent="0.25">
      <c r="A441" s="6"/>
      <c r="B441" s="6"/>
      <c r="C441" s="12"/>
      <c r="D441" s="10"/>
      <c r="E441" s="15">
        <f>IF(C441="","",C441+IFERROR(VLOOKUP(B441,'Clients'!$A$5:$I$104,9,FALSE),30))</f>
      </c>
      <c r="F441" s="10"/>
      <c r="G441" s="12"/>
      <c r="H441" s="14">
        <f>IF(D441="","",D441-N(F441))</f>
      </c>
      <c r="I441" s="16">
        <f>IF(OR(C441="",N(H441)&lt;=0),"",TODAY()-C441)</f>
      </c>
      <c r="J441" s="17">
        <f>IF(D441="","",IF(N(H441)&lt;=0,"Paid",IF(C441="","",IF(I441&lt;=30,"Current",IF(I441&lt;=60,"30 days",IF(I441&lt;=90,"60 days","90+ days"))))))</f>
      </c>
    </row>
    <row r="442" spans="1:10" x14ac:dyDescent="0.25">
      <c r="A442" s="6"/>
      <c r="B442" s="6"/>
      <c r="C442" s="12"/>
      <c r="D442" s="10"/>
      <c r="E442" s="15">
        <f>IF(C442="","",C442+IFERROR(VLOOKUP(B442,'Clients'!$A$5:$I$104,9,FALSE),30))</f>
      </c>
      <c r="F442" s="10"/>
      <c r="G442" s="12"/>
      <c r="H442" s="14">
        <f>IF(D442="","",D442-N(F442))</f>
      </c>
      <c r="I442" s="16">
        <f>IF(OR(C442="",N(H442)&lt;=0),"",TODAY()-C442)</f>
      </c>
      <c r="J442" s="17">
        <f>IF(D442="","",IF(N(H442)&lt;=0,"Paid",IF(C442="","",IF(I442&lt;=30,"Current",IF(I442&lt;=60,"30 days",IF(I442&lt;=90,"60 days","90+ days"))))))</f>
      </c>
    </row>
    <row r="443" spans="1:10" x14ac:dyDescent="0.25">
      <c r="A443" s="6"/>
      <c r="B443" s="6"/>
      <c r="C443" s="12"/>
      <c r="D443" s="10"/>
      <c r="E443" s="15">
        <f>IF(C443="","",C443+IFERROR(VLOOKUP(B443,'Clients'!$A$5:$I$104,9,FALSE),30))</f>
      </c>
      <c r="F443" s="10"/>
      <c r="G443" s="12"/>
      <c r="H443" s="14">
        <f>IF(D443="","",D443-N(F443))</f>
      </c>
      <c r="I443" s="16">
        <f>IF(OR(C443="",N(H443)&lt;=0),"",TODAY()-C443)</f>
      </c>
      <c r="J443" s="17">
        <f>IF(D443="","",IF(N(H443)&lt;=0,"Paid",IF(C443="","",IF(I443&lt;=30,"Current",IF(I443&lt;=60,"30 days",IF(I443&lt;=90,"60 days","90+ days"))))))</f>
      </c>
    </row>
    <row r="444" spans="1:10" x14ac:dyDescent="0.25">
      <c r="A444" s="6"/>
      <c r="B444" s="6"/>
      <c r="C444" s="12"/>
      <c r="D444" s="10"/>
      <c r="E444" s="15">
        <f>IF(C444="","",C444+IFERROR(VLOOKUP(B444,'Clients'!$A$5:$I$104,9,FALSE),30))</f>
      </c>
      <c r="F444" s="10"/>
      <c r="G444" s="12"/>
      <c r="H444" s="14">
        <f>IF(D444="","",D444-N(F444))</f>
      </c>
      <c r="I444" s="16">
        <f>IF(OR(C444="",N(H444)&lt;=0),"",TODAY()-C444)</f>
      </c>
      <c r="J444" s="17">
        <f>IF(D444="","",IF(N(H444)&lt;=0,"Paid",IF(C444="","",IF(I444&lt;=30,"Current",IF(I444&lt;=60,"30 days",IF(I444&lt;=90,"60 days","90+ days"))))))</f>
      </c>
    </row>
    <row r="445" spans="1:10" x14ac:dyDescent="0.25">
      <c r="A445" s="6"/>
      <c r="B445" s="6"/>
      <c r="C445" s="12"/>
      <c r="D445" s="10"/>
      <c r="E445" s="15">
        <f>IF(C445="","",C445+IFERROR(VLOOKUP(B445,'Clients'!$A$5:$I$104,9,FALSE),30))</f>
      </c>
      <c r="F445" s="10"/>
      <c r="G445" s="12"/>
      <c r="H445" s="14">
        <f>IF(D445="","",D445-N(F445))</f>
      </c>
      <c r="I445" s="16">
        <f>IF(OR(C445="",N(H445)&lt;=0),"",TODAY()-C445)</f>
      </c>
      <c r="J445" s="17">
        <f>IF(D445="","",IF(N(H445)&lt;=0,"Paid",IF(C445="","",IF(I445&lt;=30,"Current",IF(I445&lt;=60,"30 days",IF(I445&lt;=90,"60 days","90+ days"))))))</f>
      </c>
    </row>
    <row r="446" spans="1:10" x14ac:dyDescent="0.25">
      <c r="A446" s="6"/>
      <c r="B446" s="6"/>
      <c r="C446" s="12"/>
      <c r="D446" s="10"/>
      <c r="E446" s="15">
        <f>IF(C446="","",C446+IFERROR(VLOOKUP(B446,'Clients'!$A$5:$I$104,9,FALSE),30))</f>
      </c>
      <c r="F446" s="10"/>
      <c r="G446" s="12"/>
      <c r="H446" s="14">
        <f>IF(D446="","",D446-N(F446))</f>
      </c>
      <c r="I446" s="16">
        <f>IF(OR(C446="",N(H446)&lt;=0),"",TODAY()-C446)</f>
      </c>
      <c r="J446" s="17">
        <f>IF(D446="","",IF(N(H446)&lt;=0,"Paid",IF(C446="","",IF(I446&lt;=30,"Current",IF(I446&lt;=60,"30 days",IF(I446&lt;=90,"60 days","90+ days"))))))</f>
      </c>
    </row>
    <row r="447" spans="1:10" x14ac:dyDescent="0.25">
      <c r="A447" s="6"/>
      <c r="B447" s="6"/>
      <c r="C447" s="12"/>
      <c r="D447" s="10"/>
      <c r="E447" s="15">
        <f>IF(C447="","",C447+IFERROR(VLOOKUP(B447,'Clients'!$A$5:$I$104,9,FALSE),30))</f>
      </c>
      <c r="F447" s="10"/>
      <c r="G447" s="12"/>
      <c r="H447" s="14">
        <f>IF(D447="","",D447-N(F447))</f>
      </c>
      <c r="I447" s="16">
        <f>IF(OR(C447="",N(H447)&lt;=0),"",TODAY()-C447)</f>
      </c>
      <c r="J447" s="17">
        <f>IF(D447="","",IF(N(H447)&lt;=0,"Paid",IF(C447="","",IF(I447&lt;=30,"Current",IF(I447&lt;=60,"30 days",IF(I447&lt;=90,"60 days","90+ days"))))))</f>
      </c>
    </row>
    <row r="448" spans="1:10" x14ac:dyDescent="0.25">
      <c r="A448" s="6"/>
      <c r="B448" s="6"/>
      <c r="C448" s="12"/>
      <c r="D448" s="10"/>
      <c r="E448" s="15">
        <f>IF(C448="","",C448+IFERROR(VLOOKUP(B448,'Clients'!$A$5:$I$104,9,FALSE),30))</f>
      </c>
      <c r="F448" s="10"/>
      <c r="G448" s="12"/>
      <c r="H448" s="14">
        <f>IF(D448="","",D448-N(F448))</f>
      </c>
      <c r="I448" s="16">
        <f>IF(OR(C448="",N(H448)&lt;=0),"",TODAY()-C448)</f>
      </c>
      <c r="J448" s="17">
        <f>IF(D448="","",IF(N(H448)&lt;=0,"Paid",IF(C448="","",IF(I448&lt;=30,"Current",IF(I448&lt;=60,"30 days",IF(I448&lt;=90,"60 days","90+ days"))))))</f>
      </c>
    </row>
    <row r="449" spans="1:10" x14ac:dyDescent="0.25">
      <c r="A449" s="6"/>
      <c r="B449" s="6"/>
      <c r="C449" s="12"/>
      <c r="D449" s="10"/>
      <c r="E449" s="15">
        <f>IF(C449="","",C449+IFERROR(VLOOKUP(B449,'Clients'!$A$5:$I$104,9,FALSE),30))</f>
      </c>
      <c r="F449" s="10"/>
      <c r="G449" s="12"/>
      <c r="H449" s="14">
        <f>IF(D449="","",D449-N(F449))</f>
      </c>
      <c r="I449" s="16">
        <f>IF(OR(C449="",N(H449)&lt;=0),"",TODAY()-C449)</f>
      </c>
      <c r="J449" s="17">
        <f>IF(D449="","",IF(N(H449)&lt;=0,"Paid",IF(C449="","",IF(I449&lt;=30,"Current",IF(I449&lt;=60,"30 days",IF(I449&lt;=90,"60 days","90+ days"))))))</f>
      </c>
    </row>
    <row r="450" spans="1:10" x14ac:dyDescent="0.25">
      <c r="A450" s="6"/>
      <c r="B450" s="6"/>
      <c r="C450" s="12"/>
      <c r="D450" s="10"/>
      <c r="E450" s="15">
        <f>IF(C450="","",C450+IFERROR(VLOOKUP(B450,'Clients'!$A$5:$I$104,9,FALSE),30))</f>
      </c>
      <c r="F450" s="10"/>
      <c r="G450" s="12"/>
      <c r="H450" s="14">
        <f>IF(D450="","",D450-N(F450))</f>
      </c>
      <c r="I450" s="16">
        <f>IF(OR(C450="",N(H450)&lt;=0),"",TODAY()-C450)</f>
      </c>
      <c r="J450" s="17">
        <f>IF(D450="","",IF(N(H450)&lt;=0,"Paid",IF(C450="","",IF(I450&lt;=30,"Current",IF(I450&lt;=60,"30 days",IF(I450&lt;=90,"60 days","90+ days"))))))</f>
      </c>
    </row>
    <row r="451" spans="1:10" x14ac:dyDescent="0.25">
      <c r="A451" s="6"/>
      <c r="B451" s="6"/>
      <c r="C451" s="12"/>
      <c r="D451" s="10"/>
      <c r="E451" s="15">
        <f>IF(C451="","",C451+IFERROR(VLOOKUP(B451,'Clients'!$A$5:$I$104,9,FALSE),30))</f>
      </c>
      <c r="F451" s="10"/>
      <c r="G451" s="12"/>
      <c r="H451" s="14">
        <f>IF(D451="","",D451-N(F451))</f>
      </c>
      <c r="I451" s="16">
        <f>IF(OR(C451="",N(H451)&lt;=0),"",TODAY()-C451)</f>
      </c>
      <c r="J451" s="17">
        <f>IF(D451="","",IF(N(H451)&lt;=0,"Paid",IF(C451="","",IF(I451&lt;=30,"Current",IF(I451&lt;=60,"30 days",IF(I451&lt;=90,"60 days","90+ days"))))))</f>
      </c>
    </row>
    <row r="452" spans="1:10" x14ac:dyDescent="0.25">
      <c r="A452" s="6"/>
      <c r="B452" s="6"/>
      <c r="C452" s="12"/>
      <c r="D452" s="10"/>
      <c r="E452" s="15">
        <f>IF(C452="","",C452+IFERROR(VLOOKUP(B452,'Clients'!$A$5:$I$104,9,FALSE),30))</f>
      </c>
      <c r="F452" s="10"/>
      <c r="G452" s="12"/>
      <c r="H452" s="14">
        <f>IF(D452="","",D452-N(F452))</f>
      </c>
      <c r="I452" s="16">
        <f>IF(OR(C452="",N(H452)&lt;=0),"",TODAY()-C452)</f>
      </c>
      <c r="J452" s="17">
        <f>IF(D452="","",IF(N(H452)&lt;=0,"Paid",IF(C452="","",IF(I452&lt;=30,"Current",IF(I452&lt;=60,"30 days",IF(I452&lt;=90,"60 days","90+ days"))))))</f>
      </c>
    </row>
    <row r="453" spans="1:10" x14ac:dyDescent="0.25">
      <c r="A453" s="6"/>
      <c r="B453" s="6"/>
      <c r="C453" s="12"/>
      <c r="D453" s="10"/>
      <c r="E453" s="15">
        <f>IF(C453="","",C453+IFERROR(VLOOKUP(B453,'Clients'!$A$5:$I$104,9,FALSE),30))</f>
      </c>
      <c r="F453" s="10"/>
      <c r="G453" s="12"/>
      <c r="H453" s="14">
        <f>IF(D453="","",D453-N(F453))</f>
      </c>
      <c r="I453" s="16">
        <f>IF(OR(C453="",N(H453)&lt;=0),"",TODAY()-C453)</f>
      </c>
      <c r="J453" s="17">
        <f>IF(D453="","",IF(N(H453)&lt;=0,"Paid",IF(C453="","",IF(I453&lt;=30,"Current",IF(I453&lt;=60,"30 days",IF(I453&lt;=90,"60 days","90+ days"))))))</f>
      </c>
    </row>
    <row r="454" spans="1:10" x14ac:dyDescent="0.25">
      <c r="A454" s="6"/>
      <c r="B454" s="6"/>
      <c r="C454" s="12"/>
      <c r="D454" s="10"/>
      <c r="E454" s="15">
        <f>IF(C454="","",C454+IFERROR(VLOOKUP(B454,'Clients'!$A$5:$I$104,9,FALSE),30))</f>
      </c>
      <c r="F454" s="10"/>
      <c r="G454" s="12"/>
      <c r="H454" s="14">
        <f>IF(D454="","",D454-N(F454))</f>
      </c>
      <c r="I454" s="16">
        <f>IF(OR(C454="",N(H454)&lt;=0),"",TODAY()-C454)</f>
      </c>
      <c r="J454" s="17">
        <f>IF(D454="","",IF(N(H454)&lt;=0,"Paid",IF(C454="","",IF(I454&lt;=30,"Current",IF(I454&lt;=60,"30 days",IF(I454&lt;=90,"60 days","90+ days"))))))</f>
      </c>
    </row>
    <row r="455" spans="1:10" x14ac:dyDescent="0.25">
      <c r="A455" s="6"/>
      <c r="B455" s="6"/>
      <c r="C455" s="12"/>
      <c r="D455" s="10"/>
      <c r="E455" s="15">
        <f>IF(C455="","",C455+IFERROR(VLOOKUP(B455,'Clients'!$A$5:$I$104,9,FALSE),30))</f>
      </c>
      <c r="F455" s="10"/>
      <c r="G455" s="12"/>
      <c r="H455" s="14">
        <f>IF(D455="","",D455-N(F455))</f>
      </c>
      <c r="I455" s="16">
        <f>IF(OR(C455="",N(H455)&lt;=0),"",TODAY()-C455)</f>
      </c>
      <c r="J455" s="17">
        <f>IF(D455="","",IF(N(H455)&lt;=0,"Paid",IF(C455="","",IF(I455&lt;=30,"Current",IF(I455&lt;=60,"30 days",IF(I455&lt;=90,"60 days","90+ days"))))))</f>
      </c>
    </row>
    <row r="456" spans="1:10" x14ac:dyDescent="0.25">
      <c r="A456" s="6"/>
      <c r="B456" s="6"/>
      <c r="C456" s="12"/>
      <c r="D456" s="10"/>
      <c r="E456" s="15">
        <f>IF(C456="","",C456+IFERROR(VLOOKUP(B456,'Clients'!$A$5:$I$104,9,FALSE),30))</f>
      </c>
      <c r="F456" s="10"/>
      <c r="G456" s="12"/>
      <c r="H456" s="14">
        <f>IF(D456="","",D456-N(F456))</f>
      </c>
      <c r="I456" s="16">
        <f>IF(OR(C456="",N(H456)&lt;=0),"",TODAY()-C456)</f>
      </c>
      <c r="J456" s="17">
        <f>IF(D456="","",IF(N(H456)&lt;=0,"Paid",IF(C456="","",IF(I456&lt;=30,"Current",IF(I456&lt;=60,"30 days",IF(I456&lt;=90,"60 days","90+ days"))))))</f>
      </c>
    </row>
    <row r="457" spans="1:10" x14ac:dyDescent="0.25">
      <c r="A457" s="6"/>
      <c r="B457" s="6"/>
      <c r="C457" s="12"/>
      <c r="D457" s="10"/>
      <c r="E457" s="15">
        <f>IF(C457="","",C457+IFERROR(VLOOKUP(B457,'Clients'!$A$5:$I$104,9,FALSE),30))</f>
      </c>
      <c r="F457" s="10"/>
      <c r="G457" s="12"/>
      <c r="H457" s="14">
        <f>IF(D457="","",D457-N(F457))</f>
      </c>
      <c r="I457" s="16">
        <f>IF(OR(C457="",N(H457)&lt;=0),"",TODAY()-C457)</f>
      </c>
      <c r="J457" s="17">
        <f>IF(D457="","",IF(N(H457)&lt;=0,"Paid",IF(C457="","",IF(I457&lt;=30,"Current",IF(I457&lt;=60,"30 days",IF(I457&lt;=90,"60 days","90+ days"))))))</f>
      </c>
    </row>
    <row r="458" spans="1:10" x14ac:dyDescent="0.25">
      <c r="A458" s="6"/>
      <c r="B458" s="6"/>
      <c r="C458" s="12"/>
      <c r="D458" s="10"/>
      <c r="E458" s="15">
        <f>IF(C458="","",C458+IFERROR(VLOOKUP(B458,'Clients'!$A$5:$I$104,9,FALSE),30))</f>
      </c>
      <c r="F458" s="10"/>
      <c r="G458" s="12"/>
      <c r="H458" s="14">
        <f>IF(D458="","",D458-N(F458))</f>
      </c>
      <c r="I458" s="16">
        <f>IF(OR(C458="",N(H458)&lt;=0),"",TODAY()-C458)</f>
      </c>
      <c r="J458" s="17">
        <f>IF(D458="","",IF(N(H458)&lt;=0,"Paid",IF(C458="","",IF(I458&lt;=30,"Current",IF(I458&lt;=60,"30 days",IF(I458&lt;=90,"60 days","90+ days"))))))</f>
      </c>
    </row>
    <row r="459" spans="1:10" x14ac:dyDescent="0.25">
      <c r="A459" s="6"/>
      <c r="B459" s="6"/>
      <c r="C459" s="12"/>
      <c r="D459" s="10"/>
      <c r="E459" s="15">
        <f>IF(C459="","",C459+IFERROR(VLOOKUP(B459,'Clients'!$A$5:$I$104,9,FALSE),30))</f>
      </c>
      <c r="F459" s="10"/>
      <c r="G459" s="12"/>
      <c r="H459" s="14">
        <f>IF(D459="","",D459-N(F459))</f>
      </c>
      <c r="I459" s="16">
        <f>IF(OR(C459="",N(H459)&lt;=0),"",TODAY()-C459)</f>
      </c>
      <c r="J459" s="17">
        <f>IF(D459="","",IF(N(H459)&lt;=0,"Paid",IF(C459="","",IF(I459&lt;=30,"Current",IF(I459&lt;=60,"30 days",IF(I459&lt;=90,"60 days","90+ days"))))))</f>
      </c>
    </row>
    <row r="460" spans="1:10" x14ac:dyDescent="0.25">
      <c r="A460" s="6"/>
      <c r="B460" s="6"/>
      <c r="C460" s="12"/>
      <c r="D460" s="10"/>
      <c r="E460" s="15">
        <f>IF(C460="","",C460+IFERROR(VLOOKUP(B460,'Clients'!$A$5:$I$104,9,FALSE),30))</f>
      </c>
      <c r="F460" s="10"/>
      <c r="G460" s="12"/>
      <c r="H460" s="14">
        <f>IF(D460="","",D460-N(F460))</f>
      </c>
      <c r="I460" s="16">
        <f>IF(OR(C460="",N(H460)&lt;=0),"",TODAY()-C460)</f>
      </c>
      <c r="J460" s="17">
        <f>IF(D460="","",IF(N(H460)&lt;=0,"Paid",IF(C460="","",IF(I460&lt;=30,"Current",IF(I460&lt;=60,"30 days",IF(I460&lt;=90,"60 days","90+ days"))))))</f>
      </c>
    </row>
    <row r="461" spans="1:10" x14ac:dyDescent="0.25">
      <c r="A461" s="6"/>
      <c r="B461" s="6"/>
      <c r="C461" s="12"/>
      <c r="D461" s="10"/>
      <c r="E461" s="15">
        <f>IF(C461="","",C461+IFERROR(VLOOKUP(B461,'Clients'!$A$5:$I$104,9,FALSE),30))</f>
      </c>
      <c r="F461" s="10"/>
      <c r="G461" s="12"/>
      <c r="H461" s="14">
        <f>IF(D461="","",D461-N(F461))</f>
      </c>
      <c r="I461" s="16">
        <f>IF(OR(C461="",N(H461)&lt;=0),"",TODAY()-C461)</f>
      </c>
      <c r="J461" s="17">
        <f>IF(D461="","",IF(N(H461)&lt;=0,"Paid",IF(C461="","",IF(I461&lt;=30,"Current",IF(I461&lt;=60,"30 days",IF(I461&lt;=90,"60 days","90+ days"))))))</f>
      </c>
    </row>
    <row r="462" spans="1:10" x14ac:dyDescent="0.25">
      <c r="A462" s="6"/>
      <c r="B462" s="6"/>
      <c r="C462" s="12"/>
      <c r="D462" s="10"/>
      <c r="E462" s="15">
        <f>IF(C462="","",C462+IFERROR(VLOOKUP(B462,'Clients'!$A$5:$I$104,9,FALSE),30))</f>
      </c>
      <c r="F462" s="10"/>
      <c r="G462" s="12"/>
      <c r="H462" s="14">
        <f>IF(D462="","",D462-N(F462))</f>
      </c>
      <c r="I462" s="16">
        <f>IF(OR(C462="",N(H462)&lt;=0),"",TODAY()-C462)</f>
      </c>
      <c r="J462" s="17">
        <f>IF(D462="","",IF(N(H462)&lt;=0,"Paid",IF(C462="","",IF(I462&lt;=30,"Current",IF(I462&lt;=60,"30 days",IF(I462&lt;=90,"60 days","90+ days"))))))</f>
      </c>
    </row>
    <row r="463" spans="1:10" x14ac:dyDescent="0.25">
      <c r="A463" s="6"/>
      <c r="B463" s="6"/>
      <c r="C463" s="12"/>
      <c r="D463" s="10"/>
      <c r="E463" s="15">
        <f>IF(C463="","",C463+IFERROR(VLOOKUP(B463,'Clients'!$A$5:$I$104,9,FALSE),30))</f>
      </c>
      <c r="F463" s="10"/>
      <c r="G463" s="12"/>
      <c r="H463" s="14">
        <f>IF(D463="","",D463-N(F463))</f>
      </c>
      <c r="I463" s="16">
        <f>IF(OR(C463="",N(H463)&lt;=0),"",TODAY()-C463)</f>
      </c>
      <c r="J463" s="17">
        <f>IF(D463="","",IF(N(H463)&lt;=0,"Paid",IF(C463="","",IF(I463&lt;=30,"Current",IF(I463&lt;=60,"30 days",IF(I463&lt;=90,"60 days","90+ days"))))))</f>
      </c>
    </row>
    <row r="464" spans="1:10" x14ac:dyDescent="0.25">
      <c r="A464" s="6"/>
      <c r="B464" s="6"/>
      <c r="C464" s="12"/>
      <c r="D464" s="10"/>
      <c r="E464" s="15">
        <f>IF(C464="","",C464+IFERROR(VLOOKUP(B464,'Clients'!$A$5:$I$104,9,FALSE),30))</f>
      </c>
      <c r="F464" s="10"/>
      <c r="G464" s="12"/>
      <c r="H464" s="14">
        <f>IF(D464="","",D464-N(F464))</f>
      </c>
      <c r="I464" s="16">
        <f>IF(OR(C464="",N(H464)&lt;=0),"",TODAY()-C464)</f>
      </c>
      <c r="J464" s="17">
        <f>IF(D464="","",IF(N(H464)&lt;=0,"Paid",IF(C464="","",IF(I464&lt;=30,"Current",IF(I464&lt;=60,"30 days",IF(I464&lt;=90,"60 days","90+ days"))))))</f>
      </c>
    </row>
    <row r="465" spans="1:10" x14ac:dyDescent="0.25">
      <c r="A465" s="6"/>
      <c r="B465" s="6"/>
      <c r="C465" s="12"/>
      <c r="D465" s="10"/>
      <c r="E465" s="15">
        <f>IF(C465="","",C465+IFERROR(VLOOKUP(B465,'Clients'!$A$5:$I$104,9,FALSE),30))</f>
      </c>
      <c r="F465" s="10"/>
      <c r="G465" s="12"/>
      <c r="H465" s="14">
        <f>IF(D465="","",D465-N(F465))</f>
      </c>
      <c r="I465" s="16">
        <f>IF(OR(C465="",N(H465)&lt;=0),"",TODAY()-C465)</f>
      </c>
      <c r="J465" s="17">
        <f>IF(D465="","",IF(N(H465)&lt;=0,"Paid",IF(C465="","",IF(I465&lt;=30,"Current",IF(I465&lt;=60,"30 days",IF(I465&lt;=90,"60 days","90+ days"))))))</f>
      </c>
    </row>
    <row r="466" spans="1:10" x14ac:dyDescent="0.25">
      <c r="A466" s="6"/>
      <c r="B466" s="6"/>
      <c r="C466" s="12"/>
      <c r="D466" s="10"/>
      <c r="E466" s="15">
        <f>IF(C466="","",C466+IFERROR(VLOOKUP(B466,'Clients'!$A$5:$I$104,9,FALSE),30))</f>
      </c>
      <c r="F466" s="10"/>
      <c r="G466" s="12"/>
      <c r="H466" s="14">
        <f>IF(D466="","",D466-N(F466))</f>
      </c>
      <c r="I466" s="16">
        <f>IF(OR(C466="",N(H466)&lt;=0),"",TODAY()-C466)</f>
      </c>
      <c r="J466" s="17">
        <f>IF(D466="","",IF(N(H466)&lt;=0,"Paid",IF(C466="","",IF(I466&lt;=30,"Current",IF(I466&lt;=60,"30 days",IF(I466&lt;=90,"60 days","90+ days"))))))</f>
      </c>
    </row>
    <row r="467" spans="1:10" x14ac:dyDescent="0.25">
      <c r="A467" s="6"/>
      <c r="B467" s="6"/>
      <c r="C467" s="12"/>
      <c r="D467" s="10"/>
      <c r="E467" s="15">
        <f>IF(C467="","",C467+IFERROR(VLOOKUP(B467,'Clients'!$A$5:$I$104,9,FALSE),30))</f>
      </c>
      <c r="F467" s="10"/>
      <c r="G467" s="12"/>
      <c r="H467" s="14">
        <f>IF(D467="","",D467-N(F467))</f>
      </c>
      <c r="I467" s="16">
        <f>IF(OR(C467="",N(H467)&lt;=0),"",TODAY()-C467)</f>
      </c>
      <c r="J467" s="17">
        <f>IF(D467="","",IF(N(H467)&lt;=0,"Paid",IF(C467="","",IF(I467&lt;=30,"Current",IF(I467&lt;=60,"30 days",IF(I467&lt;=90,"60 days","90+ days"))))))</f>
      </c>
    </row>
    <row r="468" spans="1:10" x14ac:dyDescent="0.25">
      <c r="A468" s="6"/>
      <c r="B468" s="6"/>
      <c r="C468" s="12"/>
      <c r="D468" s="10"/>
      <c r="E468" s="15">
        <f>IF(C468="","",C468+IFERROR(VLOOKUP(B468,'Clients'!$A$5:$I$104,9,FALSE),30))</f>
      </c>
      <c r="F468" s="10"/>
      <c r="G468" s="12"/>
      <c r="H468" s="14">
        <f>IF(D468="","",D468-N(F468))</f>
      </c>
      <c r="I468" s="16">
        <f>IF(OR(C468="",N(H468)&lt;=0),"",TODAY()-C468)</f>
      </c>
      <c r="J468" s="17">
        <f>IF(D468="","",IF(N(H468)&lt;=0,"Paid",IF(C468="","",IF(I468&lt;=30,"Current",IF(I468&lt;=60,"30 days",IF(I468&lt;=90,"60 days","90+ days"))))))</f>
      </c>
    </row>
    <row r="469" spans="1:10" x14ac:dyDescent="0.25">
      <c r="A469" s="6"/>
      <c r="B469" s="6"/>
      <c r="C469" s="12"/>
      <c r="D469" s="10"/>
      <c r="E469" s="15">
        <f>IF(C469="","",C469+IFERROR(VLOOKUP(B469,'Clients'!$A$5:$I$104,9,FALSE),30))</f>
      </c>
      <c r="F469" s="10"/>
      <c r="G469" s="12"/>
      <c r="H469" s="14">
        <f>IF(D469="","",D469-N(F469))</f>
      </c>
      <c r="I469" s="16">
        <f>IF(OR(C469="",N(H469)&lt;=0),"",TODAY()-C469)</f>
      </c>
      <c r="J469" s="17">
        <f>IF(D469="","",IF(N(H469)&lt;=0,"Paid",IF(C469="","",IF(I469&lt;=30,"Current",IF(I469&lt;=60,"30 days",IF(I469&lt;=90,"60 days","90+ days"))))))</f>
      </c>
    </row>
    <row r="470" spans="1:10" x14ac:dyDescent="0.25">
      <c r="A470" s="6"/>
      <c r="B470" s="6"/>
      <c r="C470" s="12"/>
      <c r="D470" s="10"/>
      <c r="E470" s="15">
        <f>IF(C470="","",C470+IFERROR(VLOOKUP(B470,'Clients'!$A$5:$I$104,9,FALSE),30))</f>
      </c>
      <c r="F470" s="10"/>
      <c r="G470" s="12"/>
      <c r="H470" s="14">
        <f>IF(D470="","",D470-N(F470))</f>
      </c>
      <c r="I470" s="16">
        <f>IF(OR(C470="",N(H470)&lt;=0),"",TODAY()-C470)</f>
      </c>
      <c r="J470" s="17">
        <f>IF(D470="","",IF(N(H470)&lt;=0,"Paid",IF(C470="","",IF(I470&lt;=30,"Current",IF(I470&lt;=60,"30 days",IF(I470&lt;=90,"60 days","90+ days"))))))</f>
      </c>
    </row>
    <row r="471" spans="1:10" x14ac:dyDescent="0.25">
      <c r="A471" s="6"/>
      <c r="B471" s="6"/>
      <c r="C471" s="12"/>
      <c r="D471" s="10"/>
      <c r="E471" s="15">
        <f>IF(C471="","",C471+IFERROR(VLOOKUP(B471,'Clients'!$A$5:$I$104,9,FALSE),30))</f>
      </c>
      <c r="F471" s="10"/>
      <c r="G471" s="12"/>
      <c r="H471" s="14">
        <f>IF(D471="","",D471-N(F471))</f>
      </c>
      <c r="I471" s="16">
        <f>IF(OR(C471="",N(H471)&lt;=0),"",TODAY()-C471)</f>
      </c>
      <c r="J471" s="17">
        <f>IF(D471="","",IF(N(H471)&lt;=0,"Paid",IF(C471="","",IF(I471&lt;=30,"Current",IF(I471&lt;=60,"30 days",IF(I471&lt;=90,"60 days","90+ days"))))))</f>
      </c>
    </row>
    <row r="472" spans="1:10" x14ac:dyDescent="0.25">
      <c r="A472" s="6"/>
      <c r="B472" s="6"/>
      <c r="C472" s="12"/>
      <c r="D472" s="10"/>
      <c r="E472" s="15">
        <f>IF(C472="","",C472+IFERROR(VLOOKUP(B472,'Clients'!$A$5:$I$104,9,FALSE),30))</f>
      </c>
      <c r="F472" s="10"/>
      <c r="G472" s="12"/>
      <c r="H472" s="14">
        <f>IF(D472="","",D472-N(F472))</f>
      </c>
      <c r="I472" s="16">
        <f>IF(OR(C472="",N(H472)&lt;=0),"",TODAY()-C472)</f>
      </c>
      <c r="J472" s="17">
        <f>IF(D472="","",IF(N(H472)&lt;=0,"Paid",IF(C472="","",IF(I472&lt;=30,"Current",IF(I472&lt;=60,"30 days",IF(I472&lt;=90,"60 days","90+ days"))))))</f>
      </c>
    </row>
    <row r="473" spans="1:10" x14ac:dyDescent="0.25">
      <c r="A473" s="6"/>
      <c r="B473" s="6"/>
      <c r="C473" s="12"/>
      <c r="D473" s="10"/>
      <c r="E473" s="15">
        <f>IF(C473="","",C473+IFERROR(VLOOKUP(B473,'Clients'!$A$5:$I$104,9,FALSE),30))</f>
      </c>
      <c r="F473" s="10"/>
      <c r="G473" s="12"/>
      <c r="H473" s="14">
        <f>IF(D473="","",D473-N(F473))</f>
      </c>
      <c r="I473" s="16">
        <f>IF(OR(C473="",N(H473)&lt;=0),"",TODAY()-C473)</f>
      </c>
      <c r="J473" s="17">
        <f>IF(D473="","",IF(N(H473)&lt;=0,"Paid",IF(C473="","",IF(I473&lt;=30,"Current",IF(I473&lt;=60,"30 days",IF(I473&lt;=90,"60 days","90+ days"))))))</f>
      </c>
    </row>
    <row r="474" spans="1:10" x14ac:dyDescent="0.25">
      <c r="A474" s="6"/>
      <c r="B474" s="6"/>
      <c r="C474" s="12"/>
      <c r="D474" s="10"/>
      <c r="E474" s="15">
        <f>IF(C474="","",C474+IFERROR(VLOOKUP(B474,'Clients'!$A$5:$I$104,9,FALSE),30))</f>
      </c>
      <c r="F474" s="10"/>
      <c r="G474" s="12"/>
      <c r="H474" s="14">
        <f>IF(D474="","",D474-N(F474))</f>
      </c>
      <c r="I474" s="16">
        <f>IF(OR(C474="",N(H474)&lt;=0),"",TODAY()-C474)</f>
      </c>
      <c r="J474" s="17">
        <f>IF(D474="","",IF(N(H474)&lt;=0,"Paid",IF(C474="","",IF(I474&lt;=30,"Current",IF(I474&lt;=60,"30 days",IF(I474&lt;=90,"60 days","90+ days"))))))</f>
      </c>
    </row>
    <row r="475" spans="1:10" x14ac:dyDescent="0.25">
      <c r="A475" s="6"/>
      <c r="B475" s="6"/>
      <c r="C475" s="12"/>
      <c r="D475" s="10"/>
      <c r="E475" s="15">
        <f>IF(C475="","",C475+IFERROR(VLOOKUP(B475,'Clients'!$A$5:$I$104,9,FALSE),30))</f>
      </c>
      <c r="F475" s="10"/>
      <c r="G475" s="12"/>
      <c r="H475" s="14">
        <f>IF(D475="","",D475-N(F475))</f>
      </c>
      <c r="I475" s="16">
        <f>IF(OR(C475="",N(H475)&lt;=0),"",TODAY()-C475)</f>
      </c>
      <c r="J475" s="17">
        <f>IF(D475="","",IF(N(H475)&lt;=0,"Paid",IF(C475="","",IF(I475&lt;=30,"Current",IF(I475&lt;=60,"30 days",IF(I475&lt;=90,"60 days","90+ days"))))))</f>
      </c>
    </row>
    <row r="476" spans="1:10" x14ac:dyDescent="0.25">
      <c r="A476" s="6"/>
      <c r="B476" s="6"/>
      <c r="C476" s="12"/>
      <c r="D476" s="10"/>
      <c r="E476" s="15">
        <f>IF(C476="","",C476+IFERROR(VLOOKUP(B476,'Clients'!$A$5:$I$104,9,FALSE),30))</f>
      </c>
      <c r="F476" s="10"/>
      <c r="G476" s="12"/>
      <c r="H476" s="14">
        <f>IF(D476="","",D476-N(F476))</f>
      </c>
      <c r="I476" s="16">
        <f>IF(OR(C476="",N(H476)&lt;=0),"",TODAY()-C476)</f>
      </c>
      <c r="J476" s="17">
        <f>IF(D476="","",IF(N(H476)&lt;=0,"Paid",IF(C476="","",IF(I476&lt;=30,"Current",IF(I476&lt;=60,"30 days",IF(I476&lt;=90,"60 days","90+ days"))))))</f>
      </c>
    </row>
    <row r="477" spans="1:10" x14ac:dyDescent="0.25">
      <c r="A477" s="6"/>
      <c r="B477" s="6"/>
      <c r="C477" s="12"/>
      <c r="D477" s="10"/>
      <c r="E477" s="15">
        <f>IF(C477="","",C477+IFERROR(VLOOKUP(B477,'Clients'!$A$5:$I$104,9,FALSE),30))</f>
      </c>
      <c r="F477" s="10"/>
      <c r="G477" s="12"/>
      <c r="H477" s="14">
        <f>IF(D477="","",D477-N(F477))</f>
      </c>
      <c r="I477" s="16">
        <f>IF(OR(C477="",N(H477)&lt;=0),"",TODAY()-C477)</f>
      </c>
      <c r="J477" s="17">
        <f>IF(D477="","",IF(N(H477)&lt;=0,"Paid",IF(C477="","",IF(I477&lt;=30,"Current",IF(I477&lt;=60,"30 days",IF(I477&lt;=90,"60 days","90+ days"))))))</f>
      </c>
    </row>
    <row r="478" spans="1:10" x14ac:dyDescent="0.25">
      <c r="A478" s="6"/>
      <c r="B478" s="6"/>
      <c r="C478" s="12"/>
      <c r="D478" s="10"/>
      <c r="E478" s="15">
        <f>IF(C478="","",C478+IFERROR(VLOOKUP(B478,'Clients'!$A$5:$I$104,9,FALSE),30))</f>
      </c>
      <c r="F478" s="10"/>
      <c r="G478" s="12"/>
      <c r="H478" s="14">
        <f>IF(D478="","",D478-N(F478))</f>
      </c>
      <c r="I478" s="16">
        <f>IF(OR(C478="",N(H478)&lt;=0),"",TODAY()-C478)</f>
      </c>
      <c r="J478" s="17">
        <f>IF(D478="","",IF(N(H478)&lt;=0,"Paid",IF(C478="","",IF(I478&lt;=30,"Current",IF(I478&lt;=60,"30 days",IF(I478&lt;=90,"60 days","90+ days"))))))</f>
      </c>
    </row>
    <row r="479" spans="1:10" x14ac:dyDescent="0.25">
      <c r="A479" s="6"/>
      <c r="B479" s="6"/>
      <c r="C479" s="12"/>
      <c r="D479" s="10"/>
      <c r="E479" s="15">
        <f>IF(C479="","",C479+IFERROR(VLOOKUP(B479,'Clients'!$A$5:$I$104,9,FALSE),30))</f>
      </c>
      <c r="F479" s="10"/>
      <c r="G479" s="12"/>
      <c r="H479" s="14">
        <f>IF(D479="","",D479-N(F479))</f>
      </c>
      <c r="I479" s="16">
        <f>IF(OR(C479="",N(H479)&lt;=0),"",TODAY()-C479)</f>
      </c>
      <c r="J479" s="17">
        <f>IF(D479="","",IF(N(H479)&lt;=0,"Paid",IF(C479="","",IF(I479&lt;=30,"Current",IF(I479&lt;=60,"30 days",IF(I479&lt;=90,"60 days","90+ days"))))))</f>
      </c>
    </row>
    <row r="480" spans="1:10" x14ac:dyDescent="0.25">
      <c r="A480" s="6"/>
      <c r="B480" s="6"/>
      <c r="C480" s="12"/>
      <c r="D480" s="10"/>
      <c r="E480" s="15">
        <f>IF(C480="","",C480+IFERROR(VLOOKUP(B480,'Clients'!$A$5:$I$104,9,FALSE),30))</f>
      </c>
      <c r="F480" s="10"/>
      <c r="G480" s="12"/>
      <c r="H480" s="14">
        <f>IF(D480="","",D480-N(F480))</f>
      </c>
      <c r="I480" s="16">
        <f>IF(OR(C480="",N(H480)&lt;=0),"",TODAY()-C480)</f>
      </c>
      <c r="J480" s="17">
        <f>IF(D480="","",IF(N(H480)&lt;=0,"Paid",IF(C480="","",IF(I480&lt;=30,"Current",IF(I480&lt;=60,"30 days",IF(I480&lt;=90,"60 days","90+ days"))))))</f>
      </c>
    </row>
    <row r="481" spans="1:10" x14ac:dyDescent="0.25">
      <c r="A481" s="6"/>
      <c r="B481" s="6"/>
      <c r="C481" s="12"/>
      <c r="D481" s="10"/>
      <c r="E481" s="15">
        <f>IF(C481="","",C481+IFERROR(VLOOKUP(B481,'Clients'!$A$5:$I$104,9,FALSE),30))</f>
      </c>
      <c r="F481" s="10"/>
      <c r="G481" s="12"/>
      <c r="H481" s="14">
        <f>IF(D481="","",D481-N(F481))</f>
      </c>
      <c r="I481" s="16">
        <f>IF(OR(C481="",N(H481)&lt;=0),"",TODAY()-C481)</f>
      </c>
      <c r="J481" s="17">
        <f>IF(D481="","",IF(N(H481)&lt;=0,"Paid",IF(C481="","",IF(I481&lt;=30,"Current",IF(I481&lt;=60,"30 days",IF(I481&lt;=90,"60 days","90+ days"))))))</f>
      </c>
    </row>
    <row r="482" spans="1:10" x14ac:dyDescent="0.25">
      <c r="A482" s="6"/>
      <c r="B482" s="6"/>
      <c r="C482" s="12"/>
      <c r="D482" s="10"/>
      <c r="E482" s="15">
        <f>IF(C482="","",C482+IFERROR(VLOOKUP(B482,'Clients'!$A$5:$I$104,9,FALSE),30))</f>
      </c>
      <c r="F482" s="10"/>
      <c r="G482" s="12"/>
      <c r="H482" s="14">
        <f>IF(D482="","",D482-N(F482))</f>
      </c>
      <c r="I482" s="16">
        <f>IF(OR(C482="",N(H482)&lt;=0),"",TODAY()-C482)</f>
      </c>
      <c r="J482" s="17">
        <f>IF(D482="","",IF(N(H482)&lt;=0,"Paid",IF(C482="","",IF(I482&lt;=30,"Current",IF(I482&lt;=60,"30 days",IF(I482&lt;=90,"60 days","90+ days"))))))</f>
      </c>
    </row>
    <row r="483" spans="1:10" x14ac:dyDescent="0.25">
      <c r="A483" s="6"/>
      <c r="B483" s="6"/>
      <c r="C483" s="12"/>
      <c r="D483" s="10"/>
      <c r="E483" s="15">
        <f>IF(C483="","",C483+IFERROR(VLOOKUP(B483,'Clients'!$A$5:$I$104,9,FALSE),30))</f>
      </c>
      <c r="F483" s="10"/>
      <c r="G483" s="12"/>
      <c r="H483" s="14">
        <f>IF(D483="","",D483-N(F483))</f>
      </c>
      <c r="I483" s="16">
        <f>IF(OR(C483="",N(H483)&lt;=0),"",TODAY()-C483)</f>
      </c>
      <c r="J483" s="17">
        <f>IF(D483="","",IF(N(H483)&lt;=0,"Paid",IF(C483="","",IF(I483&lt;=30,"Current",IF(I483&lt;=60,"30 days",IF(I483&lt;=90,"60 days","90+ days"))))))</f>
      </c>
    </row>
    <row r="484" spans="1:10" x14ac:dyDescent="0.25">
      <c r="A484" s="6"/>
      <c r="B484" s="6"/>
      <c r="C484" s="12"/>
      <c r="D484" s="10"/>
      <c r="E484" s="15">
        <f>IF(C484="","",C484+IFERROR(VLOOKUP(B484,'Clients'!$A$5:$I$104,9,FALSE),30))</f>
      </c>
      <c r="F484" s="10"/>
      <c r="G484" s="12"/>
      <c r="H484" s="14">
        <f>IF(D484="","",D484-N(F484))</f>
      </c>
      <c r="I484" s="16">
        <f>IF(OR(C484="",N(H484)&lt;=0),"",TODAY()-C484)</f>
      </c>
      <c r="J484" s="17">
        <f>IF(D484="","",IF(N(H484)&lt;=0,"Paid",IF(C484="","",IF(I484&lt;=30,"Current",IF(I484&lt;=60,"30 days",IF(I484&lt;=90,"60 days","90+ days"))))))</f>
      </c>
    </row>
    <row r="485" spans="1:10" x14ac:dyDescent="0.25">
      <c r="A485" s="6"/>
      <c r="B485" s="6"/>
      <c r="C485" s="12"/>
      <c r="D485" s="10"/>
      <c r="E485" s="15">
        <f>IF(C485="","",C485+IFERROR(VLOOKUP(B485,'Clients'!$A$5:$I$104,9,FALSE),30))</f>
      </c>
      <c r="F485" s="10"/>
      <c r="G485" s="12"/>
      <c r="H485" s="14">
        <f>IF(D485="","",D485-N(F485))</f>
      </c>
      <c r="I485" s="16">
        <f>IF(OR(C485="",N(H485)&lt;=0),"",TODAY()-C485)</f>
      </c>
      <c r="J485" s="17">
        <f>IF(D485="","",IF(N(H485)&lt;=0,"Paid",IF(C485="","",IF(I485&lt;=30,"Current",IF(I485&lt;=60,"30 days",IF(I485&lt;=90,"60 days","90+ days"))))))</f>
      </c>
    </row>
    <row r="486" spans="1:10" x14ac:dyDescent="0.25">
      <c r="A486" s="6"/>
      <c r="B486" s="6"/>
      <c r="C486" s="12"/>
      <c r="D486" s="10"/>
      <c r="E486" s="15">
        <f>IF(C486="","",C486+IFERROR(VLOOKUP(B486,'Clients'!$A$5:$I$104,9,FALSE),30))</f>
      </c>
      <c r="F486" s="10"/>
      <c r="G486" s="12"/>
      <c r="H486" s="14">
        <f>IF(D486="","",D486-N(F486))</f>
      </c>
      <c r="I486" s="16">
        <f>IF(OR(C486="",N(H486)&lt;=0),"",TODAY()-C486)</f>
      </c>
      <c r="J486" s="17">
        <f>IF(D486="","",IF(N(H486)&lt;=0,"Paid",IF(C486="","",IF(I486&lt;=30,"Current",IF(I486&lt;=60,"30 days",IF(I486&lt;=90,"60 days","90+ days"))))))</f>
      </c>
    </row>
    <row r="487" spans="1:10" x14ac:dyDescent="0.25">
      <c r="A487" s="6"/>
      <c r="B487" s="6"/>
      <c r="C487" s="12"/>
      <c r="D487" s="10"/>
      <c r="E487" s="15">
        <f>IF(C487="","",C487+IFERROR(VLOOKUP(B487,'Clients'!$A$5:$I$104,9,FALSE),30))</f>
      </c>
      <c r="F487" s="10"/>
      <c r="G487" s="12"/>
      <c r="H487" s="14">
        <f>IF(D487="","",D487-N(F487))</f>
      </c>
      <c r="I487" s="16">
        <f>IF(OR(C487="",N(H487)&lt;=0),"",TODAY()-C487)</f>
      </c>
      <c r="J487" s="17">
        <f>IF(D487="","",IF(N(H487)&lt;=0,"Paid",IF(C487="","",IF(I487&lt;=30,"Current",IF(I487&lt;=60,"30 days",IF(I487&lt;=90,"60 days","90+ days"))))))</f>
      </c>
    </row>
    <row r="488" spans="1:10" x14ac:dyDescent="0.25">
      <c r="A488" s="6"/>
      <c r="B488" s="6"/>
      <c r="C488" s="12"/>
      <c r="D488" s="10"/>
      <c r="E488" s="15">
        <f>IF(C488="","",C488+IFERROR(VLOOKUP(B488,'Clients'!$A$5:$I$104,9,FALSE),30))</f>
      </c>
      <c r="F488" s="10"/>
      <c r="G488" s="12"/>
      <c r="H488" s="14">
        <f>IF(D488="","",D488-N(F488))</f>
      </c>
      <c r="I488" s="16">
        <f>IF(OR(C488="",N(H488)&lt;=0),"",TODAY()-C488)</f>
      </c>
      <c r="J488" s="17">
        <f>IF(D488="","",IF(N(H488)&lt;=0,"Paid",IF(C488="","",IF(I488&lt;=30,"Current",IF(I488&lt;=60,"30 days",IF(I488&lt;=90,"60 days","90+ days"))))))</f>
      </c>
    </row>
    <row r="489" spans="1:10" x14ac:dyDescent="0.25">
      <c r="A489" s="6"/>
      <c r="B489" s="6"/>
      <c r="C489" s="12"/>
      <c r="D489" s="10"/>
      <c r="E489" s="15">
        <f>IF(C489="","",C489+IFERROR(VLOOKUP(B489,'Clients'!$A$5:$I$104,9,FALSE),30))</f>
      </c>
      <c r="F489" s="10"/>
      <c r="G489" s="12"/>
      <c r="H489" s="14">
        <f>IF(D489="","",D489-N(F489))</f>
      </c>
      <c r="I489" s="16">
        <f>IF(OR(C489="",N(H489)&lt;=0),"",TODAY()-C489)</f>
      </c>
      <c r="J489" s="17">
        <f>IF(D489="","",IF(N(H489)&lt;=0,"Paid",IF(C489="","",IF(I489&lt;=30,"Current",IF(I489&lt;=60,"30 days",IF(I489&lt;=90,"60 days","90+ days"))))))</f>
      </c>
    </row>
    <row r="490" spans="1:10" x14ac:dyDescent="0.25">
      <c r="A490" s="6"/>
      <c r="B490" s="6"/>
      <c r="C490" s="12"/>
      <c r="D490" s="10"/>
      <c r="E490" s="15">
        <f>IF(C490="","",C490+IFERROR(VLOOKUP(B490,'Clients'!$A$5:$I$104,9,FALSE),30))</f>
      </c>
      <c r="F490" s="10"/>
      <c r="G490" s="12"/>
      <c r="H490" s="14">
        <f>IF(D490="","",D490-N(F490))</f>
      </c>
      <c r="I490" s="16">
        <f>IF(OR(C490="",N(H490)&lt;=0),"",TODAY()-C490)</f>
      </c>
      <c r="J490" s="17">
        <f>IF(D490="","",IF(N(H490)&lt;=0,"Paid",IF(C490="","",IF(I490&lt;=30,"Current",IF(I490&lt;=60,"30 days",IF(I490&lt;=90,"60 days","90+ days"))))))</f>
      </c>
    </row>
    <row r="491" spans="1:10" x14ac:dyDescent="0.25">
      <c r="A491" s="6"/>
      <c r="B491" s="6"/>
      <c r="C491" s="12"/>
      <c r="D491" s="10"/>
      <c r="E491" s="15">
        <f>IF(C491="","",C491+IFERROR(VLOOKUP(B491,'Clients'!$A$5:$I$104,9,FALSE),30))</f>
      </c>
      <c r="F491" s="10"/>
      <c r="G491" s="12"/>
      <c r="H491" s="14">
        <f>IF(D491="","",D491-N(F491))</f>
      </c>
      <c r="I491" s="16">
        <f>IF(OR(C491="",N(H491)&lt;=0),"",TODAY()-C491)</f>
      </c>
      <c r="J491" s="17">
        <f>IF(D491="","",IF(N(H491)&lt;=0,"Paid",IF(C491="","",IF(I491&lt;=30,"Current",IF(I491&lt;=60,"30 days",IF(I491&lt;=90,"60 days","90+ days"))))))</f>
      </c>
    </row>
    <row r="492" spans="1:10" x14ac:dyDescent="0.25">
      <c r="A492" s="6"/>
      <c r="B492" s="6"/>
      <c r="C492" s="12"/>
      <c r="D492" s="10"/>
      <c r="E492" s="15">
        <f>IF(C492="","",C492+IFERROR(VLOOKUP(B492,'Clients'!$A$5:$I$104,9,FALSE),30))</f>
      </c>
      <c r="F492" s="10"/>
      <c r="G492" s="12"/>
      <c r="H492" s="14">
        <f>IF(D492="","",D492-N(F492))</f>
      </c>
      <c r="I492" s="16">
        <f>IF(OR(C492="",N(H492)&lt;=0),"",TODAY()-C492)</f>
      </c>
      <c r="J492" s="17">
        <f>IF(D492="","",IF(N(H492)&lt;=0,"Paid",IF(C492="","",IF(I492&lt;=30,"Current",IF(I492&lt;=60,"30 days",IF(I492&lt;=90,"60 days","90+ days"))))))</f>
      </c>
    </row>
    <row r="493" spans="1:10" x14ac:dyDescent="0.25">
      <c r="A493" s="6"/>
      <c r="B493" s="6"/>
      <c r="C493" s="12"/>
      <c r="D493" s="10"/>
      <c r="E493" s="15">
        <f>IF(C493="","",C493+IFERROR(VLOOKUP(B493,'Clients'!$A$5:$I$104,9,FALSE),30))</f>
      </c>
      <c r="F493" s="10"/>
      <c r="G493" s="12"/>
      <c r="H493" s="14">
        <f>IF(D493="","",D493-N(F493))</f>
      </c>
      <c r="I493" s="16">
        <f>IF(OR(C493="",N(H493)&lt;=0),"",TODAY()-C493)</f>
      </c>
      <c r="J493" s="17">
        <f>IF(D493="","",IF(N(H493)&lt;=0,"Paid",IF(C493="","",IF(I493&lt;=30,"Current",IF(I493&lt;=60,"30 days",IF(I493&lt;=90,"60 days","90+ days"))))))</f>
      </c>
    </row>
    <row r="494" spans="1:10" x14ac:dyDescent="0.25">
      <c r="A494" s="6"/>
      <c r="B494" s="6"/>
      <c r="C494" s="12"/>
      <c r="D494" s="10"/>
      <c r="E494" s="15">
        <f>IF(C494="","",C494+IFERROR(VLOOKUP(B494,'Clients'!$A$5:$I$104,9,FALSE),30))</f>
      </c>
      <c r="F494" s="10"/>
      <c r="G494" s="12"/>
      <c r="H494" s="14">
        <f>IF(D494="","",D494-N(F494))</f>
      </c>
      <c r="I494" s="16">
        <f>IF(OR(C494="",N(H494)&lt;=0),"",TODAY()-C494)</f>
      </c>
      <c r="J494" s="17">
        <f>IF(D494="","",IF(N(H494)&lt;=0,"Paid",IF(C494="","",IF(I494&lt;=30,"Current",IF(I494&lt;=60,"30 days",IF(I494&lt;=90,"60 days","90+ days"))))))</f>
      </c>
    </row>
    <row r="495" spans="1:10" x14ac:dyDescent="0.25">
      <c r="A495" s="6"/>
      <c r="B495" s="6"/>
      <c r="C495" s="12"/>
      <c r="D495" s="10"/>
      <c r="E495" s="15">
        <f>IF(C495="","",C495+IFERROR(VLOOKUP(B495,'Clients'!$A$5:$I$104,9,FALSE),30))</f>
      </c>
      <c r="F495" s="10"/>
      <c r="G495" s="12"/>
      <c r="H495" s="14">
        <f>IF(D495="","",D495-N(F495))</f>
      </c>
      <c r="I495" s="16">
        <f>IF(OR(C495="",N(H495)&lt;=0),"",TODAY()-C495)</f>
      </c>
      <c r="J495" s="17">
        <f>IF(D495="","",IF(N(H495)&lt;=0,"Paid",IF(C495="","",IF(I495&lt;=30,"Current",IF(I495&lt;=60,"30 days",IF(I495&lt;=90,"60 days","90+ days"))))))</f>
      </c>
    </row>
    <row r="496" spans="1:10" x14ac:dyDescent="0.25">
      <c r="A496" s="6"/>
      <c r="B496" s="6"/>
      <c r="C496" s="12"/>
      <c r="D496" s="10"/>
      <c r="E496" s="15">
        <f>IF(C496="","",C496+IFERROR(VLOOKUP(B496,'Clients'!$A$5:$I$104,9,FALSE),30))</f>
      </c>
      <c r="F496" s="10"/>
      <c r="G496" s="12"/>
      <c r="H496" s="14">
        <f>IF(D496="","",D496-N(F496))</f>
      </c>
      <c r="I496" s="16">
        <f>IF(OR(C496="",N(H496)&lt;=0),"",TODAY()-C496)</f>
      </c>
      <c r="J496" s="17">
        <f>IF(D496="","",IF(N(H496)&lt;=0,"Paid",IF(C496="","",IF(I496&lt;=30,"Current",IF(I496&lt;=60,"30 days",IF(I496&lt;=90,"60 days","90+ days"))))))</f>
      </c>
    </row>
    <row r="497" spans="1:10" x14ac:dyDescent="0.25">
      <c r="A497" s="6"/>
      <c r="B497" s="6"/>
      <c r="C497" s="12"/>
      <c r="D497" s="10"/>
      <c r="E497" s="15">
        <f>IF(C497="","",C497+IFERROR(VLOOKUP(B497,'Clients'!$A$5:$I$104,9,FALSE),30))</f>
      </c>
      <c r="F497" s="10"/>
      <c r="G497" s="12"/>
      <c r="H497" s="14">
        <f>IF(D497="","",D497-N(F497))</f>
      </c>
      <c r="I497" s="16">
        <f>IF(OR(C497="",N(H497)&lt;=0),"",TODAY()-C497)</f>
      </c>
      <c r="J497" s="17">
        <f>IF(D497="","",IF(N(H497)&lt;=0,"Paid",IF(C497="","",IF(I497&lt;=30,"Current",IF(I497&lt;=60,"30 days",IF(I497&lt;=90,"60 days","90+ days"))))))</f>
      </c>
    </row>
    <row r="498" spans="1:10" x14ac:dyDescent="0.25">
      <c r="A498" s="6"/>
      <c r="B498" s="6"/>
      <c r="C498" s="12"/>
      <c r="D498" s="10"/>
      <c r="E498" s="15">
        <f>IF(C498="","",C498+IFERROR(VLOOKUP(B498,'Clients'!$A$5:$I$104,9,FALSE),30))</f>
      </c>
      <c r="F498" s="10"/>
      <c r="G498" s="12"/>
      <c r="H498" s="14">
        <f>IF(D498="","",D498-N(F498))</f>
      </c>
      <c r="I498" s="16">
        <f>IF(OR(C498="",N(H498)&lt;=0),"",TODAY()-C498)</f>
      </c>
      <c r="J498" s="17">
        <f>IF(D498="","",IF(N(H498)&lt;=0,"Paid",IF(C498="","",IF(I498&lt;=30,"Current",IF(I498&lt;=60,"30 days",IF(I498&lt;=90,"60 days","90+ days"))))))</f>
      </c>
    </row>
    <row r="499" spans="1:10" x14ac:dyDescent="0.25">
      <c r="A499" s="6"/>
      <c r="B499" s="6"/>
      <c r="C499" s="12"/>
      <c r="D499" s="10"/>
      <c r="E499" s="15">
        <f>IF(C499="","",C499+IFERROR(VLOOKUP(B499,'Clients'!$A$5:$I$104,9,FALSE),30))</f>
      </c>
      <c r="F499" s="10"/>
      <c r="G499" s="12"/>
      <c r="H499" s="14">
        <f>IF(D499="","",D499-N(F499))</f>
      </c>
      <c r="I499" s="16">
        <f>IF(OR(C499="",N(H499)&lt;=0),"",TODAY()-C499)</f>
      </c>
      <c r="J499" s="17">
        <f>IF(D499="","",IF(N(H499)&lt;=0,"Paid",IF(C499="","",IF(I499&lt;=30,"Current",IF(I499&lt;=60,"30 days",IF(I499&lt;=90,"60 days","90+ days"))))))</f>
      </c>
    </row>
    <row r="500" spans="1:10" x14ac:dyDescent="0.25">
      <c r="A500" s="6"/>
      <c r="B500" s="6"/>
      <c r="C500" s="12"/>
      <c r="D500" s="10"/>
      <c r="E500" s="15">
        <f>IF(C500="","",C500+IFERROR(VLOOKUP(B500,'Clients'!$A$5:$I$104,9,FALSE),30))</f>
      </c>
      <c r="F500" s="10"/>
      <c r="G500" s="12"/>
      <c r="H500" s="14">
        <f>IF(D500="","",D500-N(F500))</f>
      </c>
      <c r="I500" s="16">
        <f>IF(OR(C500="",N(H500)&lt;=0),"",TODAY()-C500)</f>
      </c>
      <c r="J500" s="17">
        <f>IF(D500="","",IF(N(H500)&lt;=0,"Paid",IF(C500="","",IF(I500&lt;=30,"Current",IF(I500&lt;=60,"30 days",IF(I500&lt;=90,"60 days","90+ days"))))))</f>
      </c>
    </row>
    <row r="501" spans="1:10" x14ac:dyDescent="0.25">
      <c r="A501" s="6"/>
      <c r="B501" s="6"/>
      <c r="C501" s="12"/>
      <c r="D501" s="10"/>
      <c r="E501" s="15">
        <f>IF(C501="","",C501+IFERROR(VLOOKUP(B501,'Clients'!$A$5:$I$104,9,FALSE),30))</f>
      </c>
      <c r="F501" s="10"/>
      <c r="G501" s="12"/>
      <c r="H501" s="14">
        <f>IF(D501="","",D501-N(F501))</f>
      </c>
      <c r="I501" s="16">
        <f>IF(OR(C501="",N(H501)&lt;=0),"",TODAY()-C501)</f>
      </c>
      <c r="J501" s="17">
        <f>IF(D501="","",IF(N(H501)&lt;=0,"Paid",IF(C501="","",IF(I501&lt;=30,"Current",IF(I501&lt;=60,"30 days",IF(I501&lt;=90,"60 days","90+ days"))))))</f>
      </c>
    </row>
    <row r="502" spans="1:10" x14ac:dyDescent="0.25">
      <c r="A502" s="6"/>
      <c r="B502" s="6"/>
      <c r="C502" s="12"/>
      <c r="D502" s="10"/>
      <c r="E502" s="15">
        <f>IF(C502="","",C502+IFERROR(VLOOKUP(B502,'Clients'!$A$5:$I$104,9,FALSE),30))</f>
      </c>
      <c r="F502" s="10"/>
      <c r="G502" s="12"/>
      <c r="H502" s="14">
        <f>IF(D502="","",D502-N(F502))</f>
      </c>
      <c r="I502" s="16">
        <f>IF(OR(C502="",N(H502)&lt;=0),"",TODAY()-C502)</f>
      </c>
      <c r="J502" s="17">
        <f>IF(D502="","",IF(N(H502)&lt;=0,"Paid",IF(C502="","",IF(I502&lt;=30,"Current",IF(I502&lt;=60,"30 days",IF(I502&lt;=90,"60 days","90+ days"))))))</f>
      </c>
    </row>
    <row r="503" spans="1:10" x14ac:dyDescent="0.25">
      <c r="A503" s="6"/>
      <c r="B503" s="6"/>
      <c r="C503" s="12"/>
      <c r="D503" s="10"/>
      <c r="E503" s="15">
        <f>IF(C503="","",C503+IFERROR(VLOOKUP(B503,'Clients'!$A$5:$I$104,9,FALSE),30))</f>
      </c>
      <c r="F503" s="10"/>
      <c r="G503" s="12"/>
      <c r="H503" s="14">
        <f>IF(D503="","",D503-N(F503))</f>
      </c>
      <c r="I503" s="16">
        <f>IF(OR(C503="",N(H503)&lt;=0),"",TODAY()-C503)</f>
      </c>
      <c r="J503" s="17">
        <f>IF(D503="","",IF(N(H503)&lt;=0,"Paid",IF(C503="","",IF(I503&lt;=30,"Current",IF(I503&lt;=60,"30 days",IF(I503&lt;=90,"60 days","90+ days"))))))</f>
      </c>
    </row>
    <row r="504" spans="1:10" x14ac:dyDescent="0.25">
      <c r="A504" s="6"/>
      <c r="B504" s="6"/>
      <c r="C504" s="12"/>
      <c r="D504" s="10"/>
      <c r="E504" s="15">
        <f>IF(C504="","",C504+IFERROR(VLOOKUP(B504,'Clients'!$A$5:$I$104,9,FALSE),30))</f>
      </c>
      <c r="F504" s="10"/>
      <c r="G504" s="12"/>
      <c r="H504" s="14">
        <f>IF(D504="","",D504-N(F504))</f>
      </c>
      <c r="I504" s="16">
        <f>IF(OR(C504="",N(H504)&lt;=0),"",TODAY()-C504)</f>
      </c>
      <c r="J504" s="17">
        <f>IF(D504="","",IF(N(H504)&lt;=0,"Paid",IF(C504="","",IF(I504&lt;=30,"Current",IF(I504&lt;=60,"30 days",IF(I504&lt;=90,"60 days","90+ days"))))))</f>
      </c>
    </row>
  </sheetData>
  <autoFilter ref="A4:J504"/>
  <conditionalFormatting sqref="J5:J504">
    <cfRule type="expression" dxfId="0" priority="1">
      <formula>J5="90+ days"</formula>
    </cfRule>
  </conditionalFormatting>
  <dataValidations count="2">
    <dataValidation type="list" allowBlank="1" showErrorMessage="1" errorTitle="Pick from the list" error="Choose a value from the drop-down list." sqref="B10:B504">
      <formula1>'Clients'!$A$5:$A$104</formula1>
    </dataValidation>
    <dataValidation type="list" allowBlank="1" showErrorMessage="1" errorTitle="Pick from the list" error="Choose a value from the drop-down list." sqref="B5:B504">
      <formula1>'Clients'!$A$5:$A$104</formula1>
    </dataValidation>
  </dataValidations>
  <hyperlinks>
    <hyperlink ref="A2" r:id="rId1"/>
  </hyperlinks>
  <pageMargins left="0.7" right="0.7" top="0.75" bottom="0.75" header="0.3" footer="0.3"/>
  <pageSetup paperSize="9" orientation="landscape" horizontalDpi="4294967295" verticalDpi="4294967295" scale="100" fitToWidth="1" fitToHeight="0"/>
  <headerFooter>
    <oddFooter>&amp;LFree template by Accounter — accounter.co.za&amp;RPage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5"/>
  <sheetViews>
    <sheetView workbookViewId="0">
      <pane xSplit="1" ySplit="4" topLeftCell="B5" activePane="bottomRight" state="frozen"/>
      <selection pane="bottomRight"/>
    </sheetView>
  </sheetViews>
  <sheetFormatPr defaultRowHeight="15" outlineLevelRow="0" outlineLevelCol="0" x14ac:dyDescent="55"/>
  <cols>
    <col min="1" max="1" width="30" customWidth="1"/>
    <col min="2" max="2" width="11" customWidth="1"/>
    <col min="3" max="6" width="15" customWidth="1"/>
    <col min="7" max="10" width="14" customWidth="1"/>
    <col min="11" max="11" width="15" customWidth="1"/>
    <col min="12" max="12" width="14" customWidth="1"/>
    <col min="13" max="13" width="11" customWidth="1"/>
  </cols>
  <sheetData>
    <row r="1" ht="24" customHeight="1" spans="1:1" x14ac:dyDescent="0.25">
      <c r="A1" s="1" t="s">
        <v>74</v>
      </c>
    </row>
    <row r="2" spans="1:1" x14ac:dyDescent="0.25">
      <c r="A2" s="2" t="s">
        <v>1</v>
      </c>
    </row>
    <row r="4" ht="30" customHeight="1" spans="1:13" x14ac:dyDescent="0.25">
      <c r="A4" s="9" t="s">
        <v>24</v>
      </c>
      <c r="B4" s="9" t="s">
        <v>49</v>
      </c>
      <c r="C4" s="9" t="s">
        <v>75</v>
      </c>
      <c r="D4" s="9" t="s">
        <v>76</v>
      </c>
      <c r="E4" s="9" t="s">
        <v>77</v>
      </c>
      <c r="F4" s="9" t="s">
        <v>78</v>
      </c>
      <c r="G4" s="9" t="s">
        <v>70</v>
      </c>
      <c r="H4" s="9" t="s">
        <v>79</v>
      </c>
      <c r="I4" s="9" t="s">
        <v>80</v>
      </c>
      <c r="J4" s="9" t="s">
        <v>81</v>
      </c>
      <c r="K4" s="9" t="s">
        <v>82</v>
      </c>
      <c r="L4" s="9" t="s">
        <v>83</v>
      </c>
      <c r="M4" s="9" t="s">
        <v>84</v>
      </c>
    </row>
    <row r="5" spans="1:13" x14ac:dyDescent="0.25">
      <c r="A5" s="17">
        <f>IF('Clients'!$A$5="","",'Clients'!$A$5)</f>
      </c>
      <c r="B5" s="18">
        <f>IF($A5="","",SUMIFS('Time Log'!$E$5:$E$1004,'Time Log'!$B$5:$B$1004,$A5))</f>
      </c>
      <c r="C5" s="14">
        <f>IF($A5="","",SUMIFS('Time Log'!$G$5:$G$1004,'Time Log'!$B$5:$B$1004,$A5,'Time Log'!$H$5:$H$1004,"Yes"))</f>
      </c>
      <c r="D5" s="14">
        <f>IF($A5="","",SUMIFS('Time Log'!$G$5:$G$1004,'Time Log'!$B$5:$B$1004,$A5,'Time Log'!$H$5:$H$1004,"Yes",'Time Log'!$I$5:$I$1004,""))</f>
      </c>
      <c r="E5" s="14">
        <f>IF($A5="","",SUMIFS('Invoices'!$D$5:$D$504,'Invoices'!$B$5:$B$504,$A5))</f>
      </c>
      <c r="F5" s="14">
        <f>IF($A5="","",SUMIFS('Invoices'!$F$5:$F$504,'Invoices'!$B$5:$B$504,$A5))</f>
      </c>
      <c r="G5" s="14">
        <f>IF($A5="","",E5-F5)</f>
      </c>
      <c r="H5" s="14">
        <f>IF($A5="","",SUMIFS('Invoices'!$H$5:$H$504,'Invoices'!$B$5:$B$504,$A5,'Invoices'!$J$5:$J$504,"Current"))</f>
      </c>
      <c r="I5" s="14">
        <f>IF($A5="","",SUMIFS('Invoices'!$H$5:$H$504,'Invoices'!$B$5:$B$504,$A5,'Invoices'!$J$5:$J$504,"30 days"))</f>
      </c>
      <c r="J5" s="14">
        <f>IF($A5="","",SUMIFS('Invoices'!$H$5:$H$504,'Invoices'!$B$5:$B$504,$A5,'Invoices'!$J$5:$J$504,"60 days"))</f>
      </c>
      <c r="K5" s="14">
        <f>IF($A5="","",SUMIFS('Invoices'!$H$5:$H$504,'Invoices'!$B$5:$B$504,$A5,'Invoices'!$J$5:$J$504,"90+ days"))</f>
      </c>
      <c r="L5" s="14">
        <f>IF($A5="","",IFERROR(E5/B5,""))</f>
      </c>
      <c r="M5" s="19">
        <f>IF($A5="","",IFERROR(E5/C5,""))</f>
      </c>
    </row>
    <row r="6" spans="1:13" x14ac:dyDescent="0.25">
      <c r="A6" s="17">
        <f>IF('Clients'!$A$6="","",'Clients'!$A$6)</f>
      </c>
      <c r="B6" s="18">
        <f>IF($A6="","",SUMIFS('Time Log'!$E$5:$E$1004,'Time Log'!$B$5:$B$1004,$A6))</f>
      </c>
      <c r="C6" s="14">
        <f>IF($A6="","",SUMIFS('Time Log'!$G$5:$G$1004,'Time Log'!$B$5:$B$1004,$A6,'Time Log'!$H$5:$H$1004,"Yes"))</f>
      </c>
      <c r="D6" s="14">
        <f>IF($A6="","",SUMIFS('Time Log'!$G$5:$G$1004,'Time Log'!$B$5:$B$1004,$A6,'Time Log'!$H$5:$H$1004,"Yes",'Time Log'!$I$5:$I$1004,""))</f>
      </c>
      <c r="E6" s="14">
        <f>IF($A6="","",SUMIFS('Invoices'!$D$5:$D$504,'Invoices'!$B$5:$B$504,$A6))</f>
      </c>
      <c r="F6" s="14">
        <f>IF($A6="","",SUMIFS('Invoices'!$F$5:$F$504,'Invoices'!$B$5:$B$504,$A6))</f>
      </c>
      <c r="G6" s="14">
        <f>IF($A6="","",E6-F6)</f>
      </c>
      <c r="H6" s="14">
        <f>IF($A6="","",SUMIFS('Invoices'!$H$5:$H$504,'Invoices'!$B$5:$B$504,$A6,'Invoices'!$J$5:$J$504,"Current"))</f>
      </c>
      <c r="I6" s="14">
        <f>IF($A6="","",SUMIFS('Invoices'!$H$5:$H$504,'Invoices'!$B$5:$B$504,$A6,'Invoices'!$J$5:$J$504,"30 days"))</f>
      </c>
      <c r="J6" s="14">
        <f>IF($A6="","",SUMIFS('Invoices'!$H$5:$H$504,'Invoices'!$B$5:$B$504,$A6,'Invoices'!$J$5:$J$504,"60 days"))</f>
      </c>
      <c r="K6" s="14">
        <f>IF($A6="","",SUMIFS('Invoices'!$H$5:$H$504,'Invoices'!$B$5:$B$504,$A6,'Invoices'!$J$5:$J$504,"90+ days"))</f>
      </c>
      <c r="L6" s="14">
        <f>IF($A6="","",IFERROR(E6/B6,""))</f>
      </c>
      <c r="M6" s="19">
        <f>IF($A6="","",IFERROR(E6/C6,""))</f>
      </c>
    </row>
    <row r="7" spans="1:13" x14ac:dyDescent="0.25">
      <c r="A7" s="17">
        <f>IF('Clients'!$A$7="","",'Clients'!$A$7)</f>
      </c>
      <c r="B7" s="18">
        <f>IF($A7="","",SUMIFS('Time Log'!$E$5:$E$1004,'Time Log'!$B$5:$B$1004,$A7))</f>
      </c>
      <c r="C7" s="14">
        <f>IF($A7="","",SUMIFS('Time Log'!$G$5:$G$1004,'Time Log'!$B$5:$B$1004,$A7,'Time Log'!$H$5:$H$1004,"Yes"))</f>
      </c>
      <c r="D7" s="14">
        <f>IF($A7="","",SUMIFS('Time Log'!$G$5:$G$1004,'Time Log'!$B$5:$B$1004,$A7,'Time Log'!$H$5:$H$1004,"Yes",'Time Log'!$I$5:$I$1004,""))</f>
      </c>
      <c r="E7" s="14">
        <f>IF($A7="","",SUMIFS('Invoices'!$D$5:$D$504,'Invoices'!$B$5:$B$504,$A7))</f>
      </c>
      <c r="F7" s="14">
        <f>IF($A7="","",SUMIFS('Invoices'!$F$5:$F$504,'Invoices'!$B$5:$B$504,$A7))</f>
      </c>
      <c r="G7" s="14">
        <f>IF($A7="","",E7-F7)</f>
      </c>
      <c r="H7" s="14">
        <f>IF($A7="","",SUMIFS('Invoices'!$H$5:$H$504,'Invoices'!$B$5:$B$504,$A7,'Invoices'!$J$5:$J$504,"Current"))</f>
      </c>
      <c r="I7" s="14">
        <f>IF($A7="","",SUMIFS('Invoices'!$H$5:$H$504,'Invoices'!$B$5:$B$504,$A7,'Invoices'!$J$5:$J$504,"30 days"))</f>
      </c>
      <c r="J7" s="14">
        <f>IF($A7="","",SUMIFS('Invoices'!$H$5:$H$504,'Invoices'!$B$5:$B$504,$A7,'Invoices'!$J$5:$J$504,"60 days"))</f>
      </c>
      <c r="K7" s="14">
        <f>IF($A7="","",SUMIFS('Invoices'!$H$5:$H$504,'Invoices'!$B$5:$B$504,$A7,'Invoices'!$J$5:$J$504,"90+ days"))</f>
      </c>
      <c r="L7" s="14">
        <f>IF($A7="","",IFERROR(E7/B7,""))</f>
      </c>
      <c r="M7" s="19">
        <f>IF($A7="","",IFERROR(E7/C7,""))</f>
      </c>
    </row>
    <row r="8" spans="1:13" x14ac:dyDescent="0.25">
      <c r="A8" s="17">
        <f>IF('Clients'!$A$8="","",'Clients'!$A$8)</f>
      </c>
      <c r="B8" s="18">
        <f>IF($A8="","",SUMIFS('Time Log'!$E$5:$E$1004,'Time Log'!$B$5:$B$1004,$A8))</f>
      </c>
      <c r="C8" s="14">
        <f>IF($A8="","",SUMIFS('Time Log'!$G$5:$G$1004,'Time Log'!$B$5:$B$1004,$A8,'Time Log'!$H$5:$H$1004,"Yes"))</f>
      </c>
      <c r="D8" s="14">
        <f>IF($A8="","",SUMIFS('Time Log'!$G$5:$G$1004,'Time Log'!$B$5:$B$1004,$A8,'Time Log'!$H$5:$H$1004,"Yes",'Time Log'!$I$5:$I$1004,""))</f>
      </c>
      <c r="E8" s="14">
        <f>IF($A8="","",SUMIFS('Invoices'!$D$5:$D$504,'Invoices'!$B$5:$B$504,$A8))</f>
      </c>
      <c r="F8" s="14">
        <f>IF($A8="","",SUMIFS('Invoices'!$F$5:$F$504,'Invoices'!$B$5:$B$504,$A8))</f>
      </c>
      <c r="G8" s="14">
        <f>IF($A8="","",E8-F8)</f>
      </c>
      <c r="H8" s="14">
        <f>IF($A8="","",SUMIFS('Invoices'!$H$5:$H$504,'Invoices'!$B$5:$B$504,$A8,'Invoices'!$J$5:$J$504,"Current"))</f>
      </c>
      <c r="I8" s="14">
        <f>IF($A8="","",SUMIFS('Invoices'!$H$5:$H$504,'Invoices'!$B$5:$B$504,$A8,'Invoices'!$J$5:$J$504,"30 days"))</f>
      </c>
      <c r="J8" s="14">
        <f>IF($A8="","",SUMIFS('Invoices'!$H$5:$H$504,'Invoices'!$B$5:$B$504,$A8,'Invoices'!$J$5:$J$504,"60 days"))</f>
      </c>
      <c r="K8" s="14">
        <f>IF($A8="","",SUMIFS('Invoices'!$H$5:$H$504,'Invoices'!$B$5:$B$504,$A8,'Invoices'!$J$5:$J$504,"90+ days"))</f>
      </c>
      <c r="L8" s="14">
        <f>IF($A8="","",IFERROR(E8/B8,""))</f>
      </c>
      <c r="M8" s="19">
        <f>IF($A8="","",IFERROR(E8/C8,""))</f>
      </c>
    </row>
    <row r="9" spans="1:13" x14ac:dyDescent="0.25">
      <c r="A9" s="17">
        <f>IF('Clients'!$A$9="","",'Clients'!$A$9)</f>
      </c>
      <c r="B9" s="18">
        <f>IF($A9="","",SUMIFS('Time Log'!$E$5:$E$1004,'Time Log'!$B$5:$B$1004,$A9))</f>
      </c>
      <c r="C9" s="14">
        <f>IF($A9="","",SUMIFS('Time Log'!$G$5:$G$1004,'Time Log'!$B$5:$B$1004,$A9,'Time Log'!$H$5:$H$1004,"Yes"))</f>
      </c>
      <c r="D9" s="14">
        <f>IF($A9="","",SUMIFS('Time Log'!$G$5:$G$1004,'Time Log'!$B$5:$B$1004,$A9,'Time Log'!$H$5:$H$1004,"Yes",'Time Log'!$I$5:$I$1004,""))</f>
      </c>
      <c r="E9" s="14">
        <f>IF($A9="","",SUMIFS('Invoices'!$D$5:$D$504,'Invoices'!$B$5:$B$504,$A9))</f>
      </c>
      <c r="F9" s="14">
        <f>IF($A9="","",SUMIFS('Invoices'!$F$5:$F$504,'Invoices'!$B$5:$B$504,$A9))</f>
      </c>
      <c r="G9" s="14">
        <f>IF($A9="","",E9-F9)</f>
      </c>
      <c r="H9" s="14">
        <f>IF($A9="","",SUMIFS('Invoices'!$H$5:$H$504,'Invoices'!$B$5:$B$504,$A9,'Invoices'!$J$5:$J$504,"Current"))</f>
      </c>
      <c r="I9" s="14">
        <f>IF($A9="","",SUMIFS('Invoices'!$H$5:$H$504,'Invoices'!$B$5:$B$504,$A9,'Invoices'!$J$5:$J$504,"30 days"))</f>
      </c>
      <c r="J9" s="14">
        <f>IF($A9="","",SUMIFS('Invoices'!$H$5:$H$504,'Invoices'!$B$5:$B$504,$A9,'Invoices'!$J$5:$J$504,"60 days"))</f>
      </c>
      <c r="K9" s="14">
        <f>IF($A9="","",SUMIFS('Invoices'!$H$5:$H$504,'Invoices'!$B$5:$B$504,$A9,'Invoices'!$J$5:$J$504,"90+ days"))</f>
      </c>
      <c r="L9" s="14">
        <f>IF($A9="","",IFERROR(E9/B9,""))</f>
      </c>
      <c r="M9" s="19">
        <f>IF($A9="","",IFERROR(E9/C9,""))</f>
      </c>
    </row>
    <row r="10" spans="1:13" x14ac:dyDescent="0.25">
      <c r="A10" s="17">
        <f>IF('Clients'!$A$10="","",'Clients'!$A$10)</f>
      </c>
      <c r="B10" s="18">
        <f>IF($A10="","",SUMIFS('Time Log'!$E$5:$E$1004,'Time Log'!$B$5:$B$1004,$A10))</f>
      </c>
      <c r="C10" s="14">
        <f>IF($A10="","",SUMIFS('Time Log'!$G$5:$G$1004,'Time Log'!$B$5:$B$1004,$A10,'Time Log'!$H$5:$H$1004,"Yes"))</f>
      </c>
      <c r="D10" s="14">
        <f>IF($A10="","",SUMIFS('Time Log'!$G$5:$G$1004,'Time Log'!$B$5:$B$1004,$A10,'Time Log'!$H$5:$H$1004,"Yes",'Time Log'!$I$5:$I$1004,""))</f>
      </c>
      <c r="E10" s="14">
        <f>IF($A10="","",SUMIFS('Invoices'!$D$5:$D$504,'Invoices'!$B$5:$B$504,$A10))</f>
      </c>
      <c r="F10" s="14">
        <f>IF($A10="","",SUMIFS('Invoices'!$F$5:$F$504,'Invoices'!$B$5:$B$504,$A10))</f>
      </c>
      <c r="G10" s="14">
        <f>IF($A10="","",E10-F10)</f>
      </c>
      <c r="H10" s="14">
        <f>IF($A10="","",SUMIFS('Invoices'!$H$5:$H$504,'Invoices'!$B$5:$B$504,$A10,'Invoices'!$J$5:$J$504,"Current"))</f>
      </c>
      <c r="I10" s="14">
        <f>IF($A10="","",SUMIFS('Invoices'!$H$5:$H$504,'Invoices'!$B$5:$B$504,$A10,'Invoices'!$J$5:$J$504,"30 days"))</f>
      </c>
      <c r="J10" s="14">
        <f>IF($A10="","",SUMIFS('Invoices'!$H$5:$H$504,'Invoices'!$B$5:$B$504,$A10,'Invoices'!$J$5:$J$504,"60 days"))</f>
      </c>
      <c r="K10" s="14">
        <f>IF($A10="","",SUMIFS('Invoices'!$H$5:$H$504,'Invoices'!$B$5:$B$504,$A10,'Invoices'!$J$5:$J$504,"90+ days"))</f>
      </c>
      <c r="L10" s="14">
        <f>IF($A10="","",IFERROR(E10/B10,""))</f>
      </c>
      <c r="M10" s="19">
        <f>IF($A10="","",IFERROR(E10/C10,""))</f>
      </c>
    </row>
    <row r="11" spans="1:13" x14ac:dyDescent="0.25">
      <c r="A11" s="17">
        <f>IF('Clients'!$A$11="","",'Clients'!$A$11)</f>
      </c>
      <c r="B11" s="18">
        <f>IF($A11="","",SUMIFS('Time Log'!$E$5:$E$1004,'Time Log'!$B$5:$B$1004,$A11))</f>
      </c>
      <c r="C11" s="14">
        <f>IF($A11="","",SUMIFS('Time Log'!$G$5:$G$1004,'Time Log'!$B$5:$B$1004,$A11,'Time Log'!$H$5:$H$1004,"Yes"))</f>
      </c>
      <c r="D11" s="14">
        <f>IF($A11="","",SUMIFS('Time Log'!$G$5:$G$1004,'Time Log'!$B$5:$B$1004,$A11,'Time Log'!$H$5:$H$1004,"Yes",'Time Log'!$I$5:$I$1004,""))</f>
      </c>
      <c r="E11" s="14">
        <f>IF($A11="","",SUMIFS('Invoices'!$D$5:$D$504,'Invoices'!$B$5:$B$504,$A11))</f>
      </c>
      <c r="F11" s="14">
        <f>IF($A11="","",SUMIFS('Invoices'!$F$5:$F$504,'Invoices'!$B$5:$B$504,$A11))</f>
      </c>
      <c r="G11" s="14">
        <f>IF($A11="","",E11-F11)</f>
      </c>
      <c r="H11" s="14">
        <f>IF($A11="","",SUMIFS('Invoices'!$H$5:$H$504,'Invoices'!$B$5:$B$504,$A11,'Invoices'!$J$5:$J$504,"Current"))</f>
      </c>
      <c r="I11" s="14">
        <f>IF($A11="","",SUMIFS('Invoices'!$H$5:$H$504,'Invoices'!$B$5:$B$504,$A11,'Invoices'!$J$5:$J$504,"30 days"))</f>
      </c>
      <c r="J11" s="14">
        <f>IF($A11="","",SUMIFS('Invoices'!$H$5:$H$504,'Invoices'!$B$5:$B$504,$A11,'Invoices'!$J$5:$J$504,"60 days"))</f>
      </c>
      <c r="K11" s="14">
        <f>IF($A11="","",SUMIFS('Invoices'!$H$5:$H$504,'Invoices'!$B$5:$B$504,$A11,'Invoices'!$J$5:$J$504,"90+ days"))</f>
      </c>
      <c r="L11" s="14">
        <f>IF($A11="","",IFERROR(E11/B11,""))</f>
      </c>
      <c r="M11" s="19">
        <f>IF($A11="","",IFERROR(E11/C11,""))</f>
      </c>
    </row>
    <row r="12" spans="1:13" x14ac:dyDescent="0.25">
      <c r="A12" s="17">
        <f>IF('Clients'!$A$12="","",'Clients'!$A$12)</f>
      </c>
      <c r="B12" s="18">
        <f>IF($A12="","",SUMIFS('Time Log'!$E$5:$E$1004,'Time Log'!$B$5:$B$1004,$A12))</f>
      </c>
      <c r="C12" s="14">
        <f>IF($A12="","",SUMIFS('Time Log'!$G$5:$G$1004,'Time Log'!$B$5:$B$1004,$A12,'Time Log'!$H$5:$H$1004,"Yes"))</f>
      </c>
      <c r="D12" s="14">
        <f>IF($A12="","",SUMIFS('Time Log'!$G$5:$G$1004,'Time Log'!$B$5:$B$1004,$A12,'Time Log'!$H$5:$H$1004,"Yes",'Time Log'!$I$5:$I$1004,""))</f>
      </c>
      <c r="E12" s="14">
        <f>IF($A12="","",SUMIFS('Invoices'!$D$5:$D$504,'Invoices'!$B$5:$B$504,$A12))</f>
      </c>
      <c r="F12" s="14">
        <f>IF($A12="","",SUMIFS('Invoices'!$F$5:$F$504,'Invoices'!$B$5:$B$504,$A12))</f>
      </c>
      <c r="G12" s="14">
        <f>IF($A12="","",E12-F12)</f>
      </c>
      <c r="H12" s="14">
        <f>IF($A12="","",SUMIFS('Invoices'!$H$5:$H$504,'Invoices'!$B$5:$B$504,$A12,'Invoices'!$J$5:$J$504,"Current"))</f>
      </c>
      <c r="I12" s="14">
        <f>IF($A12="","",SUMIFS('Invoices'!$H$5:$H$504,'Invoices'!$B$5:$B$504,$A12,'Invoices'!$J$5:$J$504,"30 days"))</f>
      </c>
      <c r="J12" s="14">
        <f>IF($A12="","",SUMIFS('Invoices'!$H$5:$H$504,'Invoices'!$B$5:$B$504,$A12,'Invoices'!$J$5:$J$504,"60 days"))</f>
      </c>
      <c r="K12" s="14">
        <f>IF($A12="","",SUMIFS('Invoices'!$H$5:$H$504,'Invoices'!$B$5:$B$504,$A12,'Invoices'!$J$5:$J$504,"90+ days"))</f>
      </c>
      <c r="L12" s="14">
        <f>IF($A12="","",IFERROR(E12/B12,""))</f>
      </c>
      <c r="M12" s="19">
        <f>IF($A12="","",IFERROR(E12/C12,""))</f>
      </c>
    </row>
    <row r="13" spans="1:13" x14ac:dyDescent="0.25">
      <c r="A13" s="17">
        <f>IF('Clients'!$A$13="","",'Clients'!$A$13)</f>
      </c>
      <c r="B13" s="18">
        <f>IF($A13="","",SUMIFS('Time Log'!$E$5:$E$1004,'Time Log'!$B$5:$B$1004,$A13))</f>
      </c>
      <c r="C13" s="14">
        <f>IF($A13="","",SUMIFS('Time Log'!$G$5:$G$1004,'Time Log'!$B$5:$B$1004,$A13,'Time Log'!$H$5:$H$1004,"Yes"))</f>
      </c>
      <c r="D13" s="14">
        <f>IF($A13="","",SUMIFS('Time Log'!$G$5:$G$1004,'Time Log'!$B$5:$B$1004,$A13,'Time Log'!$H$5:$H$1004,"Yes",'Time Log'!$I$5:$I$1004,""))</f>
      </c>
      <c r="E13" s="14">
        <f>IF($A13="","",SUMIFS('Invoices'!$D$5:$D$504,'Invoices'!$B$5:$B$504,$A13))</f>
      </c>
      <c r="F13" s="14">
        <f>IF($A13="","",SUMIFS('Invoices'!$F$5:$F$504,'Invoices'!$B$5:$B$504,$A13))</f>
      </c>
      <c r="G13" s="14">
        <f>IF($A13="","",E13-F13)</f>
      </c>
      <c r="H13" s="14">
        <f>IF($A13="","",SUMIFS('Invoices'!$H$5:$H$504,'Invoices'!$B$5:$B$504,$A13,'Invoices'!$J$5:$J$504,"Current"))</f>
      </c>
      <c r="I13" s="14">
        <f>IF($A13="","",SUMIFS('Invoices'!$H$5:$H$504,'Invoices'!$B$5:$B$504,$A13,'Invoices'!$J$5:$J$504,"30 days"))</f>
      </c>
      <c r="J13" s="14">
        <f>IF($A13="","",SUMIFS('Invoices'!$H$5:$H$504,'Invoices'!$B$5:$B$504,$A13,'Invoices'!$J$5:$J$504,"60 days"))</f>
      </c>
      <c r="K13" s="14">
        <f>IF($A13="","",SUMIFS('Invoices'!$H$5:$H$504,'Invoices'!$B$5:$B$504,$A13,'Invoices'!$J$5:$J$504,"90+ days"))</f>
      </c>
      <c r="L13" s="14">
        <f>IF($A13="","",IFERROR(E13/B13,""))</f>
      </c>
      <c r="M13" s="19">
        <f>IF($A13="","",IFERROR(E13/C13,""))</f>
      </c>
    </row>
    <row r="14" spans="1:13" x14ac:dyDescent="0.25">
      <c r="A14" s="17">
        <f>IF('Clients'!$A$14="","",'Clients'!$A$14)</f>
      </c>
      <c r="B14" s="18">
        <f>IF($A14="","",SUMIFS('Time Log'!$E$5:$E$1004,'Time Log'!$B$5:$B$1004,$A14))</f>
      </c>
      <c r="C14" s="14">
        <f>IF($A14="","",SUMIFS('Time Log'!$G$5:$G$1004,'Time Log'!$B$5:$B$1004,$A14,'Time Log'!$H$5:$H$1004,"Yes"))</f>
      </c>
      <c r="D14" s="14">
        <f>IF($A14="","",SUMIFS('Time Log'!$G$5:$G$1004,'Time Log'!$B$5:$B$1004,$A14,'Time Log'!$H$5:$H$1004,"Yes",'Time Log'!$I$5:$I$1004,""))</f>
      </c>
      <c r="E14" s="14">
        <f>IF($A14="","",SUMIFS('Invoices'!$D$5:$D$504,'Invoices'!$B$5:$B$504,$A14))</f>
      </c>
      <c r="F14" s="14">
        <f>IF($A14="","",SUMIFS('Invoices'!$F$5:$F$504,'Invoices'!$B$5:$B$504,$A14))</f>
      </c>
      <c r="G14" s="14">
        <f>IF($A14="","",E14-F14)</f>
      </c>
      <c r="H14" s="14">
        <f>IF($A14="","",SUMIFS('Invoices'!$H$5:$H$504,'Invoices'!$B$5:$B$504,$A14,'Invoices'!$J$5:$J$504,"Current"))</f>
      </c>
      <c r="I14" s="14">
        <f>IF($A14="","",SUMIFS('Invoices'!$H$5:$H$504,'Invoices'!$B$5:$B$504,$A14,'Invoices'!$J$5:$J$504,"30 days"))</f>
      </c>
      <c r="J14" s="14">
        <f>IF($A14="","",SUMIFS('Invoices'!$H$5:$H$504,'Invoices'!$B$5:$B$504,$A14,'Invoices'!$J$5:$J$504,"60 days"))</f>
      </c>
      <c r="K14" s="14">
        <f>IF($A14="","",SUMIFS('Invoices'!$H$5:$H$504,'Invoices'!$B$5:$B$504,$A14,'Invoices'!$J$5:$J$504,"90+ days"))</f>
      </c>
      <c r="L14" s="14">
        <f>IF($A14="","",IFERROR(E14/B14,""))</f>
      </c>
      <c r="M14" s="19">
        <f>IF($A14="","",IFERROR(E14/C14,""))</f>
      </c>
    </row>
    <row r="15" spans="1:13" x14ac:dyDescent="0.25">
      <c r="A15" s="17">
        <f>IF('Clients'!$A$15="","",'Clients'!$A$15)</f>
      </c>
      <c r="B15" s="18">
        <f>IF($A15="","",SUMIFS('Time Log'!$E$5:$E$1004,'Time Log'!$B$5:$B$1004,$A15))</f>
      </c>
      <c r="C15" s="14">
        <f>IF($A15="","",SUMIFS('Time Log'!$G$5:$G$1004,'Time Log'!$B$5:$B$1004,$A15,'Time Log'!$H$5:$H$1004,"Yes"))</f>
      </c>
      <c r="D15" s="14">
        <f>IF($A15="","",SUMIFS('Time Log'!$G$5:$G$1004,'Time Log'!$B$5:$B$1004,$A15,'Time Log'!$H$5:$H$1004,"Yes",'Time Log'!$I$5:$I$1004,""))</f>
      </c>
      <c r="E15" s="14">
        <f>IF($A15="","",SUMIFS('Invoices'!$D$5:$D$504,'Invoices'!$B$5:$B$504,$A15))</f>
      </c>
      <c r="F15" s="14">
        <f>IF($A15="","",SUMIFS('Invoices'!$F$5:$F$504,'Invoices'!$B$5:$B$504,$A15))</f>
      </c>
      <c r="G15" s="14">
        <f>IF($A15="","",E15-F15)</f>
      </c>
      <c r="H15" s="14">
        <f>IF($A15="","",SUMIFS('Invoices'!$H$5:$H$504,'Invoices'!$B$5:$B$504,$A15,'Invoices'!$J$5:$J$504,"Current"))</f>
      </c>
      <c r="I15" s="14">
        <f>IF($A15="","",SUMIFS('Invoices'!$H$5:$H$504,'Invoices'!$B$5:$B$504,$A15,'Invoices'!$J$5:$J$504,"30 days"))</f>
      </c>
      <c r="J15" s="14">
        <f>IF($A15="","",SUMIFS('Invoices'!$H$5:$H$504,'Invoices'!$B$5:$B$504,$A15,'Invoices'!$J$5:$J$504,"60 days"))</f>
      </c>
      <c r="K15" s="14">
        <f>IF($A15="","",SUMIFS('Invoices'!$H$5:$H$504,'Invoices'!$B$5:$B$504,$A15,'Invoices'!$J$5:$J$504,"90+ days"))</f>
      </c>
      <c r="L15" s="14">
        <f>IF($A15="","",IFERROR(E15/B15,""))</f>
      </c>
      <c r="M15" s="19">
        <f>IF($A15="","",IFERROR(E15/C15,""))</f>
      </c>
    </row>
    <row r="16" spans="1:13" x14ac:dyDescent="0.25">
      <c r="A16" s="17">
        <f>IF('Clients'!$A$16="","",'Clients'!$A$16)</f>
      </c>
      <c r="B16" s="18">
        <f>IF($A16="","",SUMIFS('Time Log'!$E$5:$E$1004,'Time Log'!$B$5:$B$1004,$A16))</f>
      </c>
      <c r="C16" s="14">
        <f>IF($A16="","",SUMIFS('Time Log'!$G$5:$G$1004,'Time Log'!$B$5:$B$1004,$A16,'Time Log'!$H$5:$H$1004,"Yes"))</f>
      </c>
      <c r="D16" s="14">
        <f>IF($A16="","",SUMIFS('Time Log'!$G$5:$G$1004,'Time Log'!$B$5:$B$1004,$A16,'Time Log'!$H$5:$H$1004,"Yes",'Time Log'!$I$5:$I$1004,""))</f>
      </c>
      <c r="E16" s="14">
        <f>IF($A16="","",SUMIFS('Invoices'!$D$5:$D$504,'Invoices'!$B$5:$B$504,$A16))</f>
      </c>
      <c r="F16" s="14">
        <f>IF($A16="","",SUMIFS('Invoices'!$F$5:$F$504,'Invoices'!$B$5:$B$504,$A16))</f>
      </c>
      <c r="G16" s="14">
        <f>IF($A16="","",E16-F16)</f>
      </c>
      <c r="H16" s="14">
        <f>IF($A16="","",SUMIFS('Invoices'!$H$5:$H$504,'Invoices'!$B$5:$B$504,$A16,'Invoices'!$J$5:$J$504,"Current"))</f>
      </c>
      <c r="I16" s="14">
        <f>IF($A16="","",SUMIFS('Invoices'!$H$5:$H$504,'Invoices'!$B$5:$B$504,$A16,'Invoices'!$J$5:$J$504,"30 days"))</f>
      </c>
      <c r="J16" s="14">
        <f>IF($A16="","",SUMIFS('Invoices'!$H$5:$H$504,'Invoices'!$B$5:$B$504,$A16,'Invoices'!$J$5:$J$504,"60 days"))</f>
      </c>
      <c r="K16" s="14">
        <f>IF($A16="","",SUMIFS('Invoices'!$H$5:$H$504,'Invoices'!$B$5:$B$504,$A16,'Invoices'!$J$5:$J$504,"90+ days"))</f>
      </c>
      <c r="L16" s="14">
        <f>IF($A16="","",IFERROR(E16/B16,""))</f>
      </c>
      <c r="M16" s="19">
        <f>IF($A16="","",IFERROR(E16/C16,""))</f>
      </c>
    </row>
    <row r="17" spans="1:13" x14ac:dyDescent="0.25">
      <c r="A17" s="17">
        <f>IF('Clients'!$A$17="","",'Clients'!$A$17)</f>
      </c>
      <c r="B17" s="18">
        <f>IF($A17="","",SUMIFS('Time Log'!$E$5:$E$1004,'Time Log'!$B$5:$B$1004,$A17))</f>
      </c>
      <c r="C17" s="14">
        <f>IF($A17="","",SUMIFS('Time Log'!$G$5:$G$1004,'Time Log'!$B$5:$B$1004,$A17,'Time Log'!$H$5:$H$1004,"Yes"))</f>
      </c>
      <c r="D17" s="14">
        <f>IF($A17="","",SUMIFS('Time Log'!$G$5:$G$1004,'Time Log'!$B$5:$B$1004,$A17,'Time Log'!$H$5:$H$1004,"Yes",'Time Log'!$I$5:$I$1004,""))</f>
      </c>
      <c r="E17" s="14">
        <f>IF($A17="","",SUMIFS('Invoices'!$D$5:$D$504,'Invoices'!$B$5:$B$504,$A17))</f>
      </c>
      <c r="F17" s="14">
        <f>IF($A17="","",SUMIFS('Invoices'!$F$5:$F$504,'Invoices'!$B$5:$B$504,$A17))</f>
      </c>
      <c r="G17" s="14">
        <f>IF($A17="","",E17-F17)</f>
      </c>
      <c r="H17" s="14">
        <f>IF($A17="","",SUMIFS('Invoices'!$H$5:$H$504,'Invoices'!$B$5:$B$504,$A17,'Invoices'!$J$5:$J$504,"Current"))</f>
      </c>
      <c r="I17" s="14">
        <f>IF($A17="","",SUMIFS('Invoices'!$H$5:$H$504,'Invoices'!$B$5:$B$504,$A17,'Invoices'!$J$5:$J$504,"30 days"))</f>
      </c>
      <c r="J17" s="14">
        <f>IF($A17="","",SUMIFS('Invoices'!$H$5:$H$504,'Invoices'!$B$5:$B$504,$A17,'Invoices'!$J$5:$J$504,"60 days"))</f>
      </c>
      <c r="K17" s="14">
        <f>IF($A17="","",SUMIFS('Invoices'!$H$5:$H$504,'Invoices'!$B$5:$B$504,$A17,'Invoices'!$J$5:$J$504,"90+ days"))</f>
      </c>
      <c r="L17" s="14">
        <f>IF($A17="","",IFERROR(E17/B17,""))</f>
      </c>
      <c r="M17" s="19">
        <f>IF($A17="","",IFERROR(E17/C17,""))</f>
      </c>
    </row>
    <row r="18" spans="1:13" x14ac:dyDescent="0.25">
      <c r="A18" s="17">
        <f>IF('Clients'!$A$18="","",'Clients'!$A$18)</f>
      </c>
      <c r="B18" s="18">
        <f>IF($A18="","",SUMIFS('Time Log'!$E$5:$E$1004,'Time Log'!$B$5:$B$1004,$A18))</f>
      </c>
      <c r="C18" s="14">
        <f>IF($A18="","",SUMIFS('Time Log'!$G$5:$G$1004,'Time Log'!$B$5:$B$1004,$A18,'Time Log'!$H$5:$H$1004,"Yes"))</f>
      </c>
      <c r="D18" s="14">
        <f>IF($A18="","",SUMIFS('Time Log'!$G$5:$G$1004,'Time Log'!$B$5:$B$1004,$A18,'Time Log'!$H$5:$H$1004,"Yes",'Time Log'!$I$5:$I$1004,""))</f>
      </c>
      <c r="E18" s="14">
        <f>IF($A18="","",SUMIFS('Invoices'!$D$5:$D$504,'Invoices'!$B$5:$B$504,$A18))</f>
      </c>
      <c r="F18" s="14">
        <f>IF($A18="","",SUMIFS('Invoices'!$F$5:$F$504,'Invoices'!$B$5:$B$504,$A18))</f>
      </c>
      <c r="G18" s="14">
        <f>IF($A18="","",E18-F18)</f>
      </c>
      <c r="H18" s="14">
        <f>IF($A18="","",SUMIFS('Invoices'!$H$5:$H$504,'Invoices'!$B$5:$B$504,$A18,'Invoices'!$J$5:$J$504,"Current"))</f>
      </c>
      <c r="I18" s="14">
        <f>IF($A18="","",SUMIFS('Invoices'!$H$5:$H$504,'Invoices'!$B$5:$B$504,$A18,'Invoices'!$J$5:$J$504,"30 days"))</f>
      </c>
      <c r="J18" s="14">
        <f>IF($A18="","",SUMIFS('Invoices'!$H$5:$H$504,'Invoices'!$B$5:$B$504,$A18,'Invoices'!$J$5:$J$504,"60 days"))</f>
      </c>
      <c r="K18" s="14">
        <f>IF($A18="","",SUMIFS('Invoices'!$H$5:$H$504,'Invoices'!$B$5:$B$504,$A18,'Invoices'!$J$5:$J$504,"90+ days"))</f>
      </c>
      <c r="L18" s="14">
        <f>IF($A18="","",IFERROR(E18/B18,""))</f>
      </c>
      <c r="M18" s="19">
        <f>IF($A18="","",IFERROR(E18/C18,""))</f>
      </c>
    </row>
    <row r="19" spans="1:13" x14ac:dyDescent="0.25">
      <c r="A19" s="17">
        <f>IF('Clients'!$A$19="","",'Clients'!$A$19)</f>
      </c>
      <c r="B19" s="18">
        <f>IF($A19="","",SUMIFS('Time Log'!$E$5:$E$1004,'Time Log'!$B$5:$B$1004,$A19))</f>
      </c>
      <c r="C19" s="14">
        <f>IF($A19="","",SUMIFS('Time Log'!$G$5:$G$1004,'Time Log'!$B$5:$B$1004,$A19,'Time Log'!$H$5:$H$1004,"Yes"))</f>
      </c>
      <c r="D19" s="14">
        <f>IF($A19="","",SUMIFS('Time Log'!$G$5:$G$1004,'Time Log'!$B$5:$B$1004,$A19,'Time Log'!$H$5:$H$1004,"Yes",'Time Log'!$I$5:$I$1004,""))</f>
      </c>
      <c r="E19" s="14">
        <f>IF($A19="","",SUMIFS('Invoices'!$D$5:$D$504,'Invoices'!$B$5:$B$504,$A19))</f>
      </c>
      <c r="F19" s="14">
        <f>IF($A19="","",SUMIFS('Invoices'!$F$5:$F$504,'Invoices'!$B$5:$B$504,$A19))</f>
      </c>
      <c r="G19" s="14">
        <f>IF($A19="","",E19-F19)</f>
      </c>
      <c r="H19" s="14">
        <f>IF($A19="","",SUMIFS('Invoices'!$H$5:$H$504,'Invoices'!$B$5:$B$504,$A19,'Invoices'!$J$5:$J$504,"Current"))</f>
      </c>
      <c r="I19" s="14">
        <f>IF($A19="","",SUMIFS('Invoices'!$H$5:$H$504,'Invoices'!$B$5:$B$504,$A19,'Invoices'!$J$5:$J$504,"30 days"))</f>
      </c>
      <c r="J19" s="14">
        <f>IF($A19="","",SUMIFS('Invoices'!$H$5:$H$504,'Invoices'!$B$5:$B$504,$A19,'Invoices'!$J$5:$J$504,"60 days"))</f>
      </c>
      <c r="K19" s="14">
        <f>IF($A19="","",SUMIFS('Invoices'!$H$5:$H$504,'Invoices'!$B$5:$B$504,$A19,'Invoices'!$J$5:$J$504,"90+ days"))</f>
      </c>
      <c r="L19" s="14">
        <f>IF($A19="","",IFERROR(E19/B19,""))</f>
      </c>
      <c r="M19" s="19">
        <f>IF($A19="","",IFERROR(E19/C19,""))</f>
      </c>
    </row>
    <row r="20" spans="1:13" x14ac:dyDescent="0.25">
      <c r="A20" s="17">
        <f>IF('Clients'!$A$20="","",'Clients'!$A$20)</f>
      </c>
      <c r="B20" s="18">
        <f>IF($A20="","",SUMIFS('Time Log'!$E$5:$E$1004,'Time Log'!$B$5:$B$1004,$A20))</f>
      </c>
      <c r="C20" s="14">
        <f>IF($A20="","",SUMIFS('Time Log'!$G$5:$G$1004,'Time Log'!$B$5:$B$1004,$A20,'Time Log'!$H$5:$H$1004,"Yes"))</f>
      </c>
      <c r="D20" s="14">
        <f>IF($A20="","",SUMIFS('Time Log'!$G$5:$G$1004,'Time Log'!$B$5:$B$1004,$A20,'Time Log'!$H$5:$H$1004,"Yes",'Time Log'!$I$5:$I$1004,""))</f>
      </c>
      <c r="E20" s="14">
        <f>IF($A20="","",SUMIFS('Invoices'!$D$5:$D$504,'Invoices'!$B$5:$B$504,$A20))</f>
      </c>
      <c r="F20" s="14">
        <f>IF($A20="","",SUMIFS('Invoices'!$F$5:$F$504,'Invoices'!$B$5:$B$504,$A20))</f>
      </c>
      <c r="G20" s="14">
        <f>IF($A20="","",E20-F20)</f>
      </c>
      <c r="H20" s="14">
        <f>IF($A20="","",SUMIFS('Invoices'!$H$5:$H$504,'Invoices'!$B$5:$B$504,$A20,'Invoices'!$J$5:$J$504,"Current"))</f>
      </c>
      <c r="I20" s="14">
        <f>IF($A20="","",SUMIFS('Invoices'!$H$5:$H$504,'Invoices'!$B$5:$B$504,$A20,'Invoices'!$J$5:$J$504,"30 days"))</f>
      </c>
      <c r="J20" s="14">
        <f>IF($A20="","",SUMIFS('Invoices'!$H$5:$H$504,'Invoices'!$B$5:$B$504,$A20,'Invoices'!$J$5:$J$504,"60 days"))</f>
      </c>
      <c r="K20" s="14">
        <f>IF($A20="","",SUMIFS('Invoices'!$H$5:$H$504,'Invoices'!$B$5:$B$504,$A20,'Invoices'!$J$5:$J$504,"90+ days"))</f>
      </c>
      <c r="L20" s="14">
        <f>IF($A20="","",IFERROR(E20/B20,""))</f>
      </c>
      <c r="M20" s="19">
        <f>IF($A20="","",IFERROR(E20/C20,""))</f>
      </c>
    </row>
    <row r="21" spans="1:13" x14ac:dyDescent="0.25">
      <c r="A21" s="17">
        <f>IF('Clients'!$A$21="","",'Clients'!$A$21)</f>
      </c>
      <c r="B21" s="18">
        <f>IF($A21="","",SUMIFS('Time Log'!$E$5:$E$1004,'Time Log'!$B$5:$B$1004,$A21))</f>
      </c>
      <c r="C21" s="14">
        <f>IF($A21="","",SUMIFS('Time Log'!$G$5:$G$1004,'Time Log'!$B$5:$B$1004,$A21,'Time Log'!$H$5:$H$1004,"Yes"))</f>
      </c>
      <c r="D21" s="14">
        <f>IF($A21="","",SUMIFS('Time Log'!$G$5:$G$1004,'Time Log'!$B$5:$B$1004,$A21,'Time Log'!$H$5:$H$1004,"Yes",'Time Log'!$I$5:$I$1004,""))</f>
      </c>
      <c r="E21" s="14">
        <f>IF($A21="","",SUMIFS('Invoices'!$D$5:$D$504,'Invoices'!$B$5:$B$504,$A21))</f>
      </c>
      <c r="F21" s="14">
        <f>IF($A21="","",SUMIFS('Invoices'!$F$5:$F$504,'Invoices'!$B$5:$B$504,$A21))</f>
      </c>
      <c r="G21" s="14">
        <f>IF($A21="","",E21-F21)</f>
      </c>
      <c r="H21" s="14">
        <f>IF($A21="","",SUMIFS('Invoices'!$H$5:$H$504,'Invoices'!$B$5:$B$504,$A21,'Invoices'!$J$5:$J$504,"Current"))</f>
      </c>
      <c r="I21" s="14">
        <f>IF($A21="","",SUMIFS('Invoices'!$H$5:$H$504,'Invoices'!$B$5:$B$504,$A21,'Invoices'!$J$5:$J$504,"30 days"))</f>
      </c>
      <c r="J21" s="14">
        <f>IF($A21="","",SUMIFS('Invoices'!$H$5:$H$504,'Invoices'!$B$5:$B$504,$A21,'Invoices'!$J$5:$J$504,"60 days"))</f>
      </c>
      <c r="K21" s="14">
        <f>IF($A21="","",SUMIFS('Invoices'!$H$5:$H$504,'Invoices'!$B$5:$B$504,$A21,'Invoices'!$J$5:$J$504,"90+ days"))</f>
      </c>
      <c r="L21" s="14">
        <f>IF($A21="","",IFERROR(E21/B21,""))</f>
      </c>
      <c r="M21" s="19">
        <f>IF($A21="","",IFERROR(E21/C21,""))</f>
      </c>
    </row>
    <row r="22" spans="1:13" x14ac:dyDescent="0.25">
      <c r="A22" s="17">
        <f>IF('Clients'!$A$22="","",'Clients'!$A$22)</f>
      </c>
      <c r="B22" s="18">
        <f>IF($A22="","",SUMIFS('Time Log'!$E$5:$E$1004,'Time Log'!$B$5:$B$1004,$A22))</f>
      </c>
      <c r="C22" s="14">
        <f>IF($A22="","",SUMIFS('Time Log'!$G$5:$G$1004,'Time Log'!$B$5:$B$1004,$A22,'Time Log'!$H$5:$H$1004,"Yes"))</f>
      </c>
      <c r="D22" s="14">
        <f>IF($A22="","",SUMIFS('Time Log'!$G$5:$G$1004,'Time Log'!$B$5:$B$1004,$A22,'Time Log'!$H$5:$H$1004,"Yes",'Time Log'!$I$5:$I$1004,""))</f>
      </c>
      <c r="E22" s="14">
        <f>IF($A22="","",SUMIFS('Invoices'!$D$5:$D$504,'Invoices'!$B$5:$B$504,$A22))</f>
      </c>
      <c r="F22" s="14">
        <f>IF($A22="","",SUMIFS('Invoices'!$F$5:$F$504,'Invoices'!$B$5:$B$504,$A22))</f>
      </c>
      <c r="G22" s="14">
        <f>IF($A22="","",E22-F22)</f>
      </c>
      <c r="H22" s="14">
        <f>IF($A22="","",SUMIFS('Invoices'!$H$5:$H$504,'Invoices'!$B$5:$B$504,$A22,'Invoices'!$J$5:$J$504,"Current"))</f>
      </c>
      <c r="I22" s="14">
        <f>IF($A22="","",SUMIFS('Invoices'!$H$5:$H$504,'Invoices'!$B$5:$B$504,$A22,'Invoices'!$J$5:$J$504,"30 days"))</f>
      </c>
      <c r="J22" s="14">
        <f>IF($A22="","",SUMIFS('Invoices'!$H$5:$H$504,'Invoices'!$B$5:$B$504,$A22,'Invoices'!$J$5:$J$504,"60 days"))</f>
      </c>
      <c r="K22" s="14">
        <f>IF($A22="","",SUMIFS('Invoices'!$H$5:$H$504,'Invoices'!$B$5:$B$504,$A22,'Invoices'!$J$5:$J$504,"90+ days"))</f>
      </c>
      <c r="L22" s="14">
        <f>IF($A22="","",IFERROR(E22/B22,""))</f>
      </c>
      <c r="M22" s="19">
        <f>IF($A22="","",IFERROR(E22/C22,""))</f>
      </c>
    </row>
    <row r="23" spans="1:13" x14ac:dyDescent="0.25">
      <c r="A23" s="17">
        <f>IF('Clients'!$A$23="","",'Clients'!$A$23)</f>
      </c>
      <c r="B23" s="18">
        <f>IF($A23="","",SUMIFS('Time Log'!$E$5:$E$1004,'Time Log'!$B$5:$B$1004,$A23))</f>
      </c>
      <c r="C23" s="14">
        <f>IF($A23="","",SUMIFS('Time Log'!$G$5:$G$1004,'Time Log'!$B$5:$B$1004,$A23,'Time Log'!$H$5:$H$1004,"Yes"))</f>
      </c>
      <c r="D23" s="14">
        <f>IF($A23="","",SUMIFS('Time Log'!$G$5:$G$1004,'Time Log'!$B$5:$B$1004,$A23,'Time Log'!$H$5:$H$1004,"Yes",'Time Log'!$I$5:$I$1004,""))</f>
      </c>
      <c r="E23" s="14">
        <f>IF($A23="","",SUMIFS('Invoices'!$D$5:$D$504,'Invoices'!$B$5:$B$504,$A23))</f>
      </c>
      <c r="F23" s="14">
        <f>IF($A23="","",SUMIFS('Invoices'!$F$5:$F$504,'Invoices'!$B$5:$B$504,$A23))</f>
      </c>
      <c r="G23" s="14">
        <f>IF($A23="","",E23-F23)</f>
      </c>
      <c r="H23" s="14">
        <f>IF($A23="","",SUMIFS('Invoices'!$H$5:$H$504,'Invoices'!$B$5:$B$504,$A23,'Invoices'!$J$5:$J$504,"Current"))</f>
      </c>
      <c r="I23" s="14">
        <f>IF($A23="","",SUMIFS('Invoices'!$H$5:$H$504,'Invoices'!$B$5:$B$504,$A23,'Invoices'!$J$5:$J$504,"30 days"))</f>
      </c>
      <c r="J23" s="14">
        <f>IF($A23="","",SUMIFS('Invoices'!$H$5:$H$504,'Invoices'!$B$5:$B$504,$A23,'Invoices'!$J$5:$J$504,"60 days"))</f>
      </c>
      <c r="K23" s="14">
        <f>IF($A23="","",SUMIFS('Invoices'!$H$5:$H$504,'Invoices'!$B$5:$B$504,$A23,'Invoices'!$J$5:$J$504,"90+ days"))</f>
      </c>
      <c r="L23" s="14">
        <f>IF($A23="","",IFERROR(E23/B23,""))</f>
      </c>
      <c r="M23" s="19">
        <f>IF($A23="","",IFERROR(E23/C23,""))</f>
      </c>
    </row>
    <row r="24" spans="1:13" x14ac:dyDescent="0.25">
      <c r="A24" s="17">
        <f>IF('Clients'!$A$24="","",'Clients'!$A$24)</f>
      </c>
      <c r="B24" s="18">
        <f>IF($A24="","",SUMIFS('Time Log'!$E$5:$E$1004,'Time Log'!$B$5:$B$1004,$A24))</f>
      </c>
      <c r="C24" s="14">
        <f>IF($A24="","",SUMIFS('Time Log'!$G$5:$G$1004,'Time Log'!$B$5:$B$1004,$A24,'Time Log'!$H$5:$H$1004,"Yes"))</f>
      </c>
      <c r="D24" s="14">
        <f>IF($A24="","",SUMIFS('Time Log'!$G$5:$G$1004,'Time Log'!$B$5:$B$1004,$A24,'Time Log'!$H$5:$H$1004,"Yes",'Time Log'!$I$5:$I$1004,""))</f>
      </c>
      <c r="E24" s="14">
        <f>IF($A24="","",SUMIFS('Invoices'!$D$5:$D$504,'Invoices'!$B$5:$B$504,$A24))</f>
      </c>
      <c r="F24" s="14">
        <f>IF($A24="","",SUMIFS('Invoices'!$F$5:$F$504,'Invoices'!$B$5:$B$504,$A24))</f>
      </c>
      <c r="G24" s="14">
        <f>IF($A24="","",E24-F24)</f>
      </c>
      <c r="H24" s="14">
        <f>IF($A24="","",SUMIFS('Invoices'!$H$5:$H$504,'Invoices'!$B$5:$B$504,$A24,'Invoices'!$J$5:$J$504,"Current"))</f>
      </c>
      <c r="I24" s="14">
        <f>IF($A24="","",SUMIFS('Invoices'!$H$5:$H$504,'Invoices'!$B$5:$B$504,$A24,'Invoices'!$J$5:$J$504,"30 days"))</f>
      </c>
      <c r="J24" s="14">
        <f>IF($A24="","",SUMIFS('Invoices'!$H$5:$H$504,'Invoices'!$B$5:$B$504,$A24,'Invoices'!$J$5:$J$504,"60 days"))</f>
      </c>
      <c r="K24" s="14">
        <f>IF($A24="","",SUMIFS('Invoices'!$H$5:$H$504,'Invoices'!$B$5:$B$504,$A24,'Invoices'!$J$5:$J$504,"90+ days"))</f>
      </c>
      <c r="L24" s="14">
        <f>IF($A24="","",IFERROR(E24/B24,""))</f>
      </c>
      <c r="M24" s="19">
        <f>IF($A24="","",IFERROR(E24/C24,""))</f>
      </c>
    </row>
    <row r="25" spans="1:13" x14ac:dyDescent="0.25">
      <c r="A25" s="17">
        <f>IF('Clients'!$A$25="","",'Clients'!$A$25)</f>
      </c>
      <c r="B25" s="18">
        <f>IF($A25="","",SUMIFS('Time Log'!$E$5:$E$1004,'Time Log'!$B$5:$B$1004,$A25))</f>
      </c>
      <c r="C25" s="14">
        <f>IF($A25="","",SUMIFS('Time Log'!$G$5:$G$1004,'Time Log'!$B$5:$B$1004,$A25,'Time Log'!$H$5:$H$1004,"Yes"))</f>
      </c>
      <c r="D25" s="14">
        <f>IF($A25="","",SUMIFS('Time Log'!$G$5:$G$1004,'Time Log'!$B$5:$B$1004,$A25,'Time Log'!$H$5:$H$1004,"Yes",'Time Log'!$I$5:$I$1004,""))</f>
      </c>
      <c r="E25" s="14">
        <f>IF($A25="","",SUMIFS('Invoices'!$D$5:$D$504,'Invoices'!$B$5:$B$504,$A25))</f>
      </c>
      <c r="F25" s="14">
        <f>IF($A25="","",SUMIFS('Invoices'!$F$5:$F$504,'Invoices'!$B$5:$B$504,$A25))</f>
      </c>
      <c r="G25" s="14">
        <f>IF($A25="","",E25-F25)</f>
      </c>
      <c r="H25" s="14">
        <f>IF($A25="","",SUMIFS('Invoices'!$H$5:$H$504,'Invoices'!$B$5:$B$504,$A25,'Invoices'!$J$5:$J$504,"Current"))</f>
      </c>
      <c r="I25" s="14">
        <f>IF($A25="","",SUMIFS('Invoices'!$H$5:$H$504,'Invoices'!$B$5:$B$504,$A25,'Invoices'!$J$5:$J$504,"30 days"))</f>
      </c>
      <c r="J25" s="14">
        <f>IF($A25="","",SUMIFS('Invoices'!$H$5:$H$504,'Invoices'!$B$5:$B$504,$A25,'Invoices'!$J$5:$J$504,"60 days"))</f>
      </c>
      <c r="K25" s="14">
        <f>IF($A25="","",SUMIFS('Invoices'!$H$5:$H$504,'Invoices'!$B$5:$B$504,$A25,'Invoices'!$J$5:$J$504,"90+ days"))</f>
      </c>
      <c r="L25" s="14">
        <f>IF($A25="","",IFERROR(E25/B25,""))</f>
      </c>
      <c r="M25" s="19">
        <f>IF($A25="","",IFERROR(E25/C25,""))</f>
      </c>
    </row>
    <row r="26" spans="1:13" x14ac:dyDescent="0.25">
      <c r="A26" s="17">
        <f>IF('Clients'!$A$26="","",'Clients'!$A$26)</f>
      </c>
      <c r="B26" s="18">
        <f>IF($A26="","",SUMIFS('Time Log'!$E$5:$E$1004,'Time Log'!$B$5:$B$1004,$A26))</f>
      </c>
      <c r="C26" s="14">
        <f>IF($A26="","",SUMIFS('Time Log'!$G$5:$G$1004,'Time Log'!$B$5:$B$1004,$A26,'Time Log'!$H$5:$H$1004,"Yes"))</f>
      </c>
      <c r="D26" s="14">
        <f>IF($A26="","",SUMIFS('Time Log'!$G$5:$G$1004,'Time Log'!$B$5:$B$1004,$A26,'Time Log'!$H$5:$H$1004,"Yes",'Time Log'!$I$5:$I$1004,""))</f>
      </c>
      <c r="E26" s="14">
        <f>IF($A26="","",SUMIFS('Invoices'!$D$5:$D$504,'Invoices'!$B$5:$B$504,$A26))</f>
      </c>
      <c r="F26" s="14">
        <f>IF($A26="","",SUMIFS('Invoices'!$F$5:$F$504,'Invoices'!$B$5:$B$504,$A26))</f>
      </c>
      <c r="G26" s="14">
        <f>IF($A26="","",E26-F26)</f>
      </c>
      <c r="H26" s="14">
        <f>IF($A26="","",SUMIFS('Invoices'!$H$5:$H$504,'Invoices'!$B$5:$B$504,$A26,'Invoices'!$J$5:$J$504,"Current"))</f>
      </c>
      <c r="I26" s="14">
        <f>IF($A26="","",SUMIFS('Invoices'!$H$5:$H$504,'Invoices'!$B$5:$B$504,$A26,'Invoices'!$J$5:$J$504,"30 days"))</f>
      </c>
      <c r="J26" s="14">
        <f>IF($A26="","",SUMIFS('Invoices'!$H$5:$H$504,'Invoices'!$B$5:$B$504,$A26,'Invoices'!$J$5:$J$504,"60 days"))</f>
      </c>
      <c r="K26" s="14">
        <f>IF($A26="","",SUMIFS('Invoices'!$H$5:$H$504,'Invoices'!$B$5:$B$504,$A26,'Invoices'!$J$5:$J$504,"90+ days"))</f>
      </c>
      <c r="L26" s="14">
        <f>IF($A26="","",IFERROR(E26/B26,""))</f>
      </c>
      <c r="M26" s="19">
        <f>IF($A26="","",IFERROR(E26/C26,""))</f>
      </c>
    </row>
    <row r="27" spans="1:13" x14ac:dyDescent="0.25">
      <c r="A27" s="17">
        <f>IF('Clients'!$A$27="","",'Clients'!$A$27)</f>
      </c>
      <c r="B27" s="18">
        <f>IF($A27="","",SUMIFS('Time Log'!$E$5:$E$1004,'Time Log'!$B$5:$B$1004,$A27))</f>
      </c>
      <c r="C27" s="14">
        <f>IF($A27="","",SUMIFS('Time Log'!$G$5:$G$1004,'Time Log'!$B$5:$B$1004,$A27,'Time Log'!$H$5:$H$1004,"Yes"))</f>
      </c>
      <c r="D27" s="14">
        <f>IF($A27="","",SUMIFS('Time Log'!$G$5:$G$1004,'Time Log'!$B$5:$B$1004,$A27,'Time Log'!$H$5:$H$1004,"Yes",'Time Log'!$I$5:$I$1004,""))</f>
      </c>
      <c r="E27" s="14">
        <f>IF($A27="","",SUMIFS('Invoices'!$D$5:$D$504,'Invoices'!$B$5:$B$504,$A27))</f>
      </c>
      <c r="F27" s="14">
        <f>IF($A27="","",SUMIFS('Invoices'!$F$5:$F$504,'Invoices'!$B$5:$B$504,$A27))</f>
      </c>
      <c r="G27" s="14">
        <f>IF($A27="","",E27-F27)</f>
      </c>
      <c r="H27" s="14">
        <f>IF($A27="","",SUMIFS('Invoices'!$H$5:$H$504,'Invoices'!$B$5:$B$504,$A27,'Invoices'!$J$5:$J$504,"Current"))</f>
      </c>
      <c r="I27" s="14">
        <f>IF($A27="","",SUMIFS('Invoices'!$H$5:$H$504,'Invoices'!$B$5:$B$504,$A27,'Invoices'!$J$5:$J$504,"30 days"))</f>
      </c>
      <c r="J27" s="14">
        <f>IF($A27="","",SUMIFS('Invoices'!$H$5:$H$504,'Invoices'!$B$5:$B$504,$A27,'Invoices'!$J$5:$J$504,"60 days"))</f>
      </c>
      <c r="K27" s="14">
        <f>IF($A27="","",SUMIFS('Invoices'!$H$5:$H$504,'Invoices'!$B$5:$B$504,$A27,'Invoices'!$J$5:$J$504,"90+ days"))</f>
      </c>
      <c r="L27" s="14">
        <f>IF($A27="","",IFERROR(E27/B27,""))</f>
      </c>
      <c r="M27" s="19">
        <f>IF($A27="","",IFERROR(E27/C27,""))</f>
      </c>
    </row>
    <row r="28" spans="1:13" x14ac:dyDescent="0.25">
      <c r="A28" s="17">
        <f>IF('Clients'!$A$28="","",'Clients'!$A$28)</f>
      </c>
      <c r="B28" s="18">
        <f>IF($A28="","",SUMIFS('Time Log'!$E$5:$E$1004,'Time Log'!$B$5:$B$1004,$A28))</f>
      </c>
      <c r="C28" s="14">
        <f>IF($A28="","",SUMIFS('Time Log'!$G$5:$G$1004,'Time Log'!$B$5:$B$1004,$A28,'Time Log'!$H$5:$H$1004,"Yes"))</f>
      </c>
      <c r="D28" s="14">
        <f>IF($A28="","",SUMIFS('Time Log'!$G$5:$G$1004,'Time Log'!$B$5:$B$1004,$A28,'Time Log'!$H$5:$H$1004,"Yes",'Time Log'!$I$5:$I$1004,""))</f>
      </c>
      <c r="E28" s="14">
        <f>IF($A28="","",SUMIFS('Invoices'!$D$5:$D$504,'Invoices'!$B$5:$B$504,$A28))</f>
      </c>
      <c r="F28" s="14">
        <f>IF($A28="","",SUMIFS('Invoices'!$F$5:$F$504,'Invoices'!$B$5:$B$504,$A28))</f>
      </c>
      <c r="G28" s="14">
        <f>IF($A28="","",E28-F28)</f>
      </c>
      <c r="H28" s="14">
        <f>IF($A28="","",SUMIFS('Invoices'!$H$5:$H$504,'Invoices'!$B$5:$B$504,$A28,'Invoices'!$J$5:$J$504,"Current"))</f>
      </c>
      <c r="I28" s="14">
        <f>IF($A28="","",SUMIFS('Invoices'!$H$5:$H$504,'Invoices'!$B$5:$B$504,$A28,'Invoices'!$J$5:$J$504,"30 days"))</f>
      </c>
      <c r="J28" s="14">
        <f>IF($A28="","",SUMIFS('Invoices'!$H$5:$H$504,'Invoices'!$B$5:$B$504,$A28,'Invoices'!$J$5:$J$504,"60 days"))</f>
      </c>
      <c r="K28" s="14">
        <f>IF($A28="","",SUMIFS('Invoices'!$H$5:$H$504,'Invoices'!$B$5:$B$504,$A28,'Invoices'!$J$5:$J$504,"90+ days"))</f>
      </c>
      <c r="L28" s="14">
        <f>IF($A28="","",IFERROR(E28/B28,""))</f>
      </c>
      <c r="M28" s="19">
        <f>IF($A28="","",IFERROR(E28/C28,""))</f>
      </c>
    </row>
    <row r="29" spans="1:13" x14ac:dyDescent="0.25">
      <c r="A29" s="17">
        <f>IF('Clients'!$A$29="","",'Clients'!$A$29)</f>
      </c>
      <c r="B29" s="18">
        <f>IF($A29="","",SUMIFS('Time Log'!$E$5:$E$1004,'Time Log'!$B$5:$B$1004,$A29))</f>
      </c>
      <c r="C29" s="14">
        <f>IF($A29="","",SUMIFS('Time Log'!$G$5:$G$1004,'Time Log'!$B$5:$B$1004,$A29,'Time Log'!$H$5:$H$1004,"Yes"))</f>
      </c>
      <c r="D29" s="14">
        <f>IF($A29="","",SUMIFS('Time Log'!$G$5:$G$1004,'Time Log'!$B$5:$B$1004,$A29,'Time Log'!$H$5:$H$1004,"Yes",'Time Log'!$I$5:$I$1004,""))</f>
      </c>
      <c r="E29" s="14">
        <f>IF($A29="","",SUMIFS('Invoices'!$D$5:$D$504,'Invoices'!$B$5:$B$504,$A29))</f>
      </c>
      <c r="F29" s="14">
        <f>IF($A29="","",SUMIFS('Invoices'!$F$5:$F$504,'Invoices'!$B$5:$B$504,$A29))</f>
      </c>
      <c r="G29" s="14">
        <f>IF($A29="","",E29-F29)</f>
      </c>
      <c r="H29" s="14">
        <f>IF($A29="","",SUMIFS('Invoices'!$H$5:$H$504,'Invoices'!$B$5:$B$504,$A29,'Invoices'!$J$5:$J$504,"Current"))</f>
      </c>
      <c r="I29" s="14">
        <f>IF($A29="","",SUMIFS('Invoices'!$H$5:$H$504,'Invoices'!$B$5:$B$504,$A29,'Invoices'!$J$5:$J$504,"30 days"))</f>
      </c>
      <c r="J29" s="14">
        <f>IF($A29="","",SUMIFS('Invoices'!$H$5:$H$504,'Invoices'!$B$5:$B$504,$A29,'Invoices'!$J$5:$J$504,"60 days"))</f>
      </c>
      <c r="K29" s="14">
        <f>IF($A29="","",SUMIFS('Invoices'!$H$5:$H$504,'Invoices'!$B$5:$B$504,$A29,'Invoices'!$J$5:$J$504,"90+ days"))</f>
      </c>
      <c r="L29" s="14">
        <f>IF($A29="","",IFERROR(E29/B29,""))</f>
      </c>
      <c r="M29" s="19">
        <f>IF($A29="","",IFERROR(E29/C29,""))</f>
      </c>
    </row>
    <row r="30" spans="1:13" x14ac:dyDescent="0.25">
      <c r="A30" s="17">
        <f>IF('Clients'!$A$30="","",'Clients'!$A$30)</f>
      </c>
      <c r="B30" s="18">
        <f>IF($A30="","",SUMIFS('Time Log'!$E$5:$E$1004,'Time Log'!$B$5:$B$1004,$A30))</f>
      </c>
      <c r="C30" s="14">
        <f>IF($A30="","",SUMIFS('Time Log'!$G$5:$G$1004,'Time Log'!$B$5:$B$1004,$A30,'Time Log'!$H$5:$H$1004,"Yes"))</f>
      </c>
      <c r="D30" s="14">
        <f>IF($A30="","",SUMIFS('Time Log'!$G$5:$G$1004,'Time Log'!$B$5:$B$1004,$A30,'Time Log'!$H$5:$H$1004,"Yes",'Time Log'!$I$5:$I$1004,""))</f>
      </c>
      <c r="E30" s="14">
        <f>IF($A30="","",SUMIFS('Invoices'!$D$5:$D$504,'Invoices'!$B$5:$B$504,$A30))</f>
      </c>
      <c r="F30" s="14">
        <f>IF($A30="","",SUMIFS('Invoices'!$F$5:$F$504,'Invoices'!$B$5:$B$504,$A30))</f>
      </c>
      <c r="G30" s="14">
        <f>IF($A30="","",E30-F30)</f>
      </c>
      <c r="H30" s="14">
        <f>IF($A30="","",SUMIFS('Invoices'!$H$5:$H$504,'Invoices'!$B$5:$B$504,$A30,'Invoices'!$J$5:$J$504,"Current"))</f>
      </c>
      <c r="I30" s="14">
        <f>IF($A30="","",SUMIFS('Invoices'!$H$5:$H$504,'Invoices'!$B$5:$B$504,$A30,'Invoices'!$J$5:$J$504,"30 days"))</f>
      </c>
      <c r="J30" s="14">
        <f>IF($A30="","",SUMIFS('Invoices'!$H$5:$H$504,'Invoices'!$B$5:$B$504,$A30,'Invoices'!$J$5:$J$504,"60 days"))</f>
      </c>
      <c r="K30" s="14">
        <f>IF($A30="","",SUMIFS('Invoices'!$H$5:$H$504,'Invoices'!$B$5:$B$504,$A30,'Invoices'!$J$5:$J$504,"90+ days"))</f>
      </c>
      <c r="L30" s="14">
        <f>IF($A30="","",IFERROR(E30/B30,""))</f>
      </c>
      <c r="M30" s="19">
        <f>IF($A30="","",IFERROR(E30/C30,""))</f>
      </c>
    </row>
    <row r="31" spans="1:13" x14ac:dyDescent="0.25">
      <c r="A31" s="17">
        <f>IF('Clients'!$A$31="","",'Clients'!$A$31)</f>
      </c>
      <c r="B31" s="18">
        <f>IF($A31="","",SUMIFS('Time Log'!$E$5:$E$1004,'Time Log'!$B$5:$B$1004,$A31))</f>
      </c>
      <c r="C31" s="14">
        <f>IF($A31="","",SUMIFS('Time Log'!$G$5:$G$1004,'Time Log'!$B$5:$B$1004,$A31,'Time Log'!$H$5:$H$1004,"Yes"))</f>
      </c>
      <c r="D31" s="14">
        <f>IF($A31="","",SUMIFS('Time Log'!$G$5:$G$1004,'Time Log'!$B$5:$B$1004,$A31,'Time Log'!$H$5:$H$1004,"Yes",'Time Log'!$I$5:$I$1004,""))</f>
      </c>
      <c r="E31" s="14">
        <f>IF($A31="","",SUMIFS('Invoices'!$D$5:$D$504,'Invoices'!$B$5:$B$504,$A31))</f>
      </c>
      <c r="F31" s="14">
        <f>IF($A31="","",SUMIFS('Invoices'!$F$5:$F$504,'Invoices'!$B$5:$B$504,$A31))</f>
      </c>
      <c r="G31" s="14">
        <f>IF($A31="","",E31-F31)</f>
      </c>
      <c r="H31" s="14">
        <f>IF($A31="","",SUMIFS('Invoices'!$H$5:$H$504,'Invoices'!$B$5:$B$504,$A31,'Invoices'!$J$5:$J$504,"Current"))</f>
      </c>
      <c r="I31" s="14">
        <f>IF($A31="","",SUMIFS('Invoices'!$H$5:$H$504,'Invoices'!$B$5:$B$504,$A31,'Invoices'!$J$5:$J$504,"30 days"))</f>
      </c>
      <c r="J31" s="14">
        <f>IF($A31="","",SUMIFS('Invoices'!$H$5:$H$504,'Invoices'!$B$5:$B$504,$A31,'Invoices'!$J$5:$J$504,"60 days"))</f>
      </c>
      <c r="K31" s="14">
        <f>IF($A31="","",SUMIFS('Invoices'!$H$5:$H$504,'Invoices'!$B$5:$B$504,$A31,'Invoices'!$J$5:$J$504,"90+ days"))</f>
      </c>
      <c r="L31" s="14">
        <f>IF($A31="","",IFERROR(E31/B31,""))</f>
      </c>
      <c r="M31" s="19">
        <f>IF($A31="","",IFERROR(E31/C31,""))</f>
      </c>
    </row>
    <row r="32" spans="1:13" x14ac:dyDescent="0.25">
      <c r="A32" s="17">
        <f>IF('Clients'!$A$32="","",'Clients'!$A$32)</f>
      </c>
      <c r="B32" s="18">
        <f>IF($A32="","",SUMIFS('Time Log'!$E$5:$E$1004,'Time Log'!$B$5:$B$1004,$A32))</f>
      </c>
      <c r="C32" s="14">
        <f>IF($A32="","",SUMIFS('Time Log'!$G$5:$G$1004,'Time Log'!$B$5:$B$1004,$A32,'Time Log'!$H$5:$H$1004,"Yes"))</f>
      </c>
      <c r="D32" s="14">
        <f>IF($A32="","",SUMIFS('Time Log'!$G$5:$G$1004,'Time Log'!$B$5:$B$1004,$A32,'Time Log'!$H$5:$H$1004,"Yes",'Time Log'!$I$5:$I$1004,""))</f>
      </c>
      <c r="E32" s="14">
        <f>IF($A32="","",SUMIFS('Invoices'!$D$5:$D$504,'Invoices'!$B$5:$B$504,$A32))</f>
      </c>
      <c r="F32" s="14">
        <f>IF($A32="","",SUMIFS('Invoices'!$F$5:$F$504,'Invoices'!$B$5:$B$504,$A32))</f>
      </c>
      <c r="G32" s="14">
        <f>IF($A32="","",E32-F32)</f>
      </c>
      <c r="H32" s="14">
        <f>IF($A32="","",SUMIFS('Invoices'!$H$5:$H$504,'Invoices'!$B$5:$B$504,$A32,'Invoices'!$J$5:$J$504,"Current"))</f>
      </c>
      <c r="I32" s="14">
        <f>IF($A32="","",SUMIFS('Invoices'!$H$5:$H$504,'Invoices'!$B$5:$B$504,$A32,'Invoices'!$J$5:$J$504,"30 days"))</f>
      </c>
      <c r="J32" s="14">
        <f>IF($A32="","",SUMIFS('Invoices'!$H$5:$H$504,'Invoices'!$B$5:$B$504,$A32,'Invoices'!$J$5:$J$504,"60 days"))</f>
      </c>
      <c r="K32" s="14">
        <f>IF($A32="","",SUMIFS('Invoices'!$H$5:$H$504,'Invoices'!$B$5:$B$504,$A32,'Invoices'!$J$5:$J$504,"90+ days"))</f>
      </c>
      <c r="L32" s="14">
        <f>IF($A32="","",IFERROR(E32/B32,""))</f>
      </c>
      <c r="M32" s="19">
        <f>IF($A32="","",IFERROR(E32/C32,""))</f>
      </c>
    </row>
    <row r="33" spans="1:13" x14ac:dyDescent="0.25">
      <c r="A33" s="17">
        <f>IF('Clients'!$A$33="","",'Clients'!$A$33)</f>
      </c>
      <c r="B33" s="18">
        <f>IF($A33="","",SUMIFS('Time Log'!$E$5:$E$1004,'Time Log'!$B$5:$B$1004,$A33))</f>
      </c>
      <c r="C33" s="14">
        <f>IF($A33="","",SUMIFS('Time Log'!$G$5:$G$1004,'Time Log'!$B$5:$B$1004,$A33,'Time Log'!$H$5:$H$1004,"Yes"))</f>
      </c>
      <c r="D33" s="14">
        <f>IF($A33="","",SUMIFS('Time Log'!$G$5:$G$1004,'Time Log'!$B$5:$B$1004,$A33,'Time Log'!$H$5:$H$1004,"Yes",'Time Log'!$I$5:$I$1004,""))</f>
      </c>
      <c r="E33" s="14">
        <f>IF($A33="","",SUMIFS('Invoices'!$D$5:$D$504,'Invoices'!$B$5:$B$504,$A33))</f>
      </c>
      <c r="F33" s="14">
        <f>IF($A33="","",SUMIFS('Invoices'!$F$5:$F$504,'Invoices'!$B$5:$B$504,$A33))</f>
      </c>
      <c r="G33" s="14">
        <f>IF($A33="","",E33-F33)</f>
      </c>
      <c r="H33" s="14">
        <f>IF($A33="","",SUMIFS('Invoices'!$H$5:$H$504,'Invoices'!$B$5:$B$504,$A33,'Invoices'!$J$5:$J$504,"Current"))</f>
      </c>
      <c r="I33" s="14">
        <f>IF($A33="","",SUMIFS('Invoices'!$H$5:$H$504,'Invoices'!$B$5:$B$504,$A33,'Invoices'!$J$5:$J$504,"30 days"))</f>
      </c>
      <c r="J33" s="14">
        <f>IF($A33="","",SUMIFS('Invoices'!$H$5:$H$504,'Invoices'!$B$5:$B$504,$A33,'Invoices'!$J$5:$J$504,"60 days"))</f>
      </c>
      <c r="K33" s="14">
        <f>IF($A33="","",SUMIFS('Invoices'!$H$5:$H$504,'Invoices'!$B$5:$B$504,$A33,'Invoices'!$J$5:$J$504,"90+ days"))</f>
      </c>
      <c r="L33" s="14">
        <f>IF($A33="","",IFERROR(E33/B33,""))</f>
      </c>
      <c r="M33" s="19">
        <f>IF($A33="","",IFERROR(E33/C33,""))</f>
      </c>
    </row>
    <row r="34" spans="1:13" x14ac:dyDescent="0.25">
      <c r="A34" s="17">
        <f>IF('Clients'!$A$34="","",'Clients'!$A$34)</f>
      </c>
      <c r="B34" s="18">
        <f>IF($A34="","",SUMIFS('Time Log'!$E$5:$E$1004,'Time Log'!$B$5:$B$1004,$A34))</f>
      </c>
      <c r="C34" s="14">
        <f>IF($A34="","",SUMIFS('Time Log'!$G$5:$G$1004,'Time Log'!$B$5:$B$1004,$A34,'Time Log'!$H$5:$H$1004,"Yes"))</f>
      </c>
      <c r="D34" s="14">
        <f>IF($A34="","",SUMIFS('Time Log'!$G$5:$G$1004,'Time Log'!$B$5:$B$1004,$A34,'Time Log'!$H$5:$H$1004,"Yes",'Time Log'!$I$5:$I$1004,""))</f>
      </c>
      <c r="E34" s="14">
        <f>IF($A34="","",SUMIFS('Invoices'!$D$5:$D$504,'Invoices'!$B$5:$B$504,$A34))</f>
      </c>
      <c r="F34" s="14">
        <f>IF($A34="","",SUMIFS('Invoices'!$F$5:$F$504,'Invoices'!$B$5:$B$504,$A34))</f>
      </c>
      <c r="G34" s="14">
        <f>IF($A34="","",E34-F34)</f>
      </c>
      <c r="H34" s="14">
        <f>IF($A34="","",SUMIFS('Invoices'!$H$5:$H$504,'Invoices'!$B$5:$B$504,$A34,'Invoices'!$J$5:$J$504,"Current"))</f>
      </c>
      <c r="I34" s="14">
        <f>IF($A34="","",SUMIFS('Invoices'!$H$5:$H$504,'Invoices'!$B$5:$B$504,$A34,'Invoices'!$J$5:$J$504,"30 days"))</f>
      </c>
      <c r="J34" s="14">
        <f>IF($A34="","",SUMIFS('Invoices'!$H$5:$H$504,'Invoices'!$B$5:$B$504,$A34,'Invoices'!$J$5:$J$504,"60 days"))</f>
      </c>
      <c r="K34" s="14">
        <f>IF($A34="","",SUMIFS('Invoices'!$H$5:$H$504,'Invoices'!$B$5:$B$504,$A34,'Invoices'!$J$5:$J$504,"90+ days"))</f>
      </c>
      <c r="L34" s="14">
        <f>IF($A34="","",IFERROR(E34/B34,""))</f>
      </c>
      <c r="M34" s="19">
        <f>IF($A34="","",IFERROR(E34/C34,""))</f>
      </c>
    </row>
    <row r="35" spans="1:13" x14ac:dyDescent="0.25">
      <c r="A35" s="17">
        <f>IF('Clients'!$A$35="","",'Clients'!$A$35)</f>
      </c>
      <c r="B35" s="18">
        <f>IF($A35="","",SUMIFS('Time Log'!$E$5:$E$1004,'Time Log'!$B$5:$B$1004,$A35))</f>
      </c>
      <c r="C35" s="14">
        <f>IF($A35="","",SUMIFS('Time Log'!$G$5:$G$1004,'Time Log'!$B$5:$B$1004,$A35,'Time Log'!$H$5:$H$1004,"Yes"))</f>
      </c>
      <c r="D35" s="14">
        <f>IF($A35="","",SUMIFS('Time Log'!$G$5:$G$1004,'Time Log'!$B$5:$B$1004,$A35,'Time Log'!$H$5:$H$1004,"Yes",'Time Log'!$I$5:$I$1004,""))</f>
      </c>
      <c r="E35" s="14">
        <f>IF($A35="","",SUMIFS('Invoices'!$D$5:$D$504,'Invoices'!$B$5:$B$504,$A35))</f>
      </c>
      <c r="F35" s="14">
        <f>IF($A35="","",SUMIFS('Invoices'!$F$5:$F$504,'Invoices'!$B$5:$B$504,$A35))</f>
      </c>
      <c r="G35" s="14">
        <f>IF($A35="","",E35-F35)</f>
      </c>
      <c r="H35" s="14">
        <f>IF($A35="","",SUMIFS('Invoices'!$H$5:$H$504,'Invoices'!$B$5:$B$504,$A35,'Invoices'!$J$5:$J$504,"Current"))</f>
      </c>
      <c r="I35" s="14">
        <f>IF($A35="","",SUMIFS('Invoices'!$H$5:$H$504,'Invoices'!$B$5:$B$504,$A35,'Invoices'!$J$5:$J$504,"30 days"))</f>
      </c>
      <c r="J35" s="14">
        <f>IF($A35="","",SUMIFS('Invoices'!$H$5:$H$504,'Invoices'!$B$5:$B$504,$A35,'Invoices'!$J$5:$J$504,"60 days"))</f>
      </c>
      <c r="K35" s="14">
        <f>IF($A35="","",SUMIFS('Invoices'!$H$5:$H$504,'Invoices'!$B$5:$B$504,$A35,'Invoices'!$J$5:$J$504,"90+ days"))</f>
      </c>
      <c r="L35" s="14">
        <f>IF($A35="","",IFERROR(E35/B35,""))</f>
      </c>
      <c r="M35" s="19">
        <f>IF($A35="","",IFERROR(E35/C35,""))</f>
      </c>
    </row>
    <row r="36" spans="1:13" x14ac:dyDescent="0.25">
      <c r="A36" s="17">
        <f>IF('Clients'!$A$36="","",'Clients'!$A$36)</f>
      </c>
      <c r="B36" s="18">
        <f>IF($A36="","",SUMIFS('Time Log'!$E$5:$E$1004,'Time Log'!$B$5:$B$1004,$A36))</f>
      </c>
      <c r="C36" s="14">
        <f>IF($A36="","",SUMIFS('Time Log'!$G$5:$G$1004,'Time Log'!$B$5:$B$1004,$A36,'Time Log'!$H$5:$H$1004,"Yes"))</f>
      </c>
      <c r="D36" s="14">
        <f>IF($A36="","",SUMIFS('Time Log'!$G$5:$G$1004,'Time Log'!$B$5:$B$1004,$A36,'Time Log'!$H$5:$H$1004,"Yes",'Time Log'!$I$5:$I$1004,""))</f>
      </c>
      <c r="E36" s="14">
        <f>IF($A36="","",SUMIFS('Invoices'!$D$5:$D$504,'Invoices'!$B$5:$B$504,$A36))</f>
      </c>
      <c r="F36" s="14">
        <f>IF($A36="","",SUMIFS('Invoices'!$F$5:$F$504,'Invoices'!$B$5:$B$504,$A36))</f>
      </c>
      <c r="G36" s="14">
        <f>IF($A36="","",E36-F36)</f>
      </c>
      <c r="H36" s="14">
        <f>IF($A36="","",SUMIFS('Invoices'!$H$5:$H$504,'Invoices'!$B$5:$B$504,$A36,'Invoices'!$J$5:$J$504,"Current"))</f>
      </c>
      <c r="I36" s="14">
        <f>IF($A36="","",SUMIFS('Invoices'!$H$5:$H$504,'Invoices'!$B$5:$B$504,$A36,'Invoices'!$J$5:$J$504,"30 days"))</f>
      </c>
      <c r="J36" s="14">
        <f>IF($A36="","",SUMIFS('Invoices'!$H$5:$H$504,'Invoices'!$B$5:$B$504,$A36,'Invoices'!$J$5:$J$504,"60 days"))</f>
      </c>
      <c r="K36" s="14">
        <f>IF($A36="","",SUMIFS('Invoices'!$H$5:$H$504,'Invoices'!$B$5:$B$504,$A36,'Invoices'!$J$5:$J$504,"90+ days"))</f>
      </c>
      <c r="L36" s="14">
        <f>IF($A36="","",IFERROR(E36/B36,""))</f>
      </c>
      <c r="M36" s="19">
        <f>IF($A36="","",IFERROR(E36/C36,""))</f>
      </c>
    </row>
    <row r="37" spans="1:13" x14ac:dyDescent="0.25">
      <c r="A37" s="17">
        <f>IF('Clients'!$A$37="","",'Clients'!$A$37)</f>
      </c>
      <c r="B37" s="18">
        <f>IF($A37="","",SUMIFS('Time Log'!$E$5:$E$1004,'Time Log'!$B$5:$B$1004,$A37))</f>
      </c>
      <c r="C37" s="14">
        <f>IF($A37="","",SUMIFS('Time Log'!$G$5:$G$1004,'Time Log'!$B$5:$B$1004,$A37,'Time Log'!$H$5:$H$1004,"Yes"))</f>
      </c>
      <c r="D37" s="14">
        <f>IF($A37="","",SUMIFS('Time Log'!$G$5:$G$1004,'Time Log'!$B$5:$B$1004,$A37,'Time Log'!$H$5:$H$1004,"Yes",'Time Log'!$I$5:$I$1004,""))</f>
      </c>
      <c r="E37" s="14">
        <f>IF($A37="","",SUMIFS('Invoices'!$D$5:$D$504,'Invoices'!$B$5:$B$504,$A37))</f>
      </c>
      <c r="F37" s="14">
        <f>IF($A37="","",SUMIFS('Invoices'!$F$5:$F$504,'Invoices'!$B$5:$B$504,$A37))</f>
      </c>
      <c r="G37" s="14">
        <f>IF($A37="","",E37-F37)</f>
      </c>
      <c r="H37" s="14">
        <f>IF($A37="","",SUMIFS('Invoices'!$H$5:$H$504,'Invoices'!$B$5:$B$504,$A37,'Invoices'!$J$5:$J$504,"Current"))</f>
      </c>
      <c r="I37" s="14">
        <f>IF($A37="","",SUMIFS('Invoices'!$H$5:$H$504,'Invoices'!$B$5:$B$504,$A37,'Invoices'!$J$5:$J$504,"30 days"))</f>
      </c>
      <c r="J37" s="14">
        <f>IF($A37="","",SUMIFS('Invoices'!$H$5:$H$504,'Invoices'!$B$5:$B$504,$A37,'Invoices'!$J$5:$J$504,"60 days"))</f>
      </c>
      <c r="K37" s="14">
        <f>IF($A37="","",SUMIFS('Invoices'!$H$5:$H$504,'Invoices'!$B$5:$B$504,$A37,'Invoices'!$J$5:$J$504,"90+ days"))</f>
      </c>
      <c r="L37" s="14">
        <f>IF($A37="","",IFERROR(E37/B37,""))</f>
      </c>
      <c r="M37" s="19">
        <f>IF($A37="","",IFERROR(E37/C37,""))</f>
      </c>
    </row>
    <row r="38" spans="1:13" x14ac:dyDescent="0.25">
      <c r="A38" s="17">
        <f>IF('Clients'!$A$38="","",'Clients'!$A$38)</f>
      </c>
      <c r="B38" s="18">
        <f>IF($A38="","",SUMIFS('Time Log'!$E$5:$E$1004,'Time Log'!$B$5:$B$1004,$A38))</f>
      </c>
      <c r="C38" s="14">
        <f>IF($A38="","",SUMIFS('Time Log'!$G$5:$G$1004,'Time Log'!$B$5:$B$1004,$A38,'Time Log'!$H$5:$H$1004,"Yes"))</f>
      </c>
      <c r="D38" s="14">
        <f>IF($A38="","",SUMIFS('Time Log'!$G$5:$G$1004,'Time Log'!$B$5:$B$1004,$A38,'Time Log'!$H$5:$H$1004,"Yes",'Time Log'!$I$5:$I$1004,""))</f>
      </c>
      <c r="E38" s="14">
        <f>IF($A38="","",SUMIFS('Invoices'!$D$5:$D$504,'Invoices'!$B$5:$B$504,$A38))</f>
      </c>
      <c r="F38" s="14">
        <f>IF($A38="","",SUMIFS('Invoices'!$F$5:$F$504,'Invoices'!$B$5:$B$504,$A38))</f>
      </c>
      <c r="G38" s="14">
        <f>IF($A38="","",E38-F38)</f>
      </c>
      <c r="H38" s="14">
        <f>IF($A38="","",SUMIFS('Invoices'!$H$5:$H$504,'Invoices'!$B$5:$B$504,$A38,'Invoices'!$J$5:$J$504,"Current"))</f>
      </c>
      <c r="I38" s="14">
        <f>IF($A38="","",SUMIFS('Invoices'!$H$5:$H$504,'Invoices'!$B$5:$B$504,$A38,'Invoices'!$J$5:$J$504,"30 days"))</f>
      </c>
      <c r="J38" s="14">
        <f>IF($A38="","",SUMIFS('Invoices'!$H$5:$H$504,'Invoices'!$B$5:$B$504,$A38,'Invoices'!$J$5:$J$504,"60 days"))</f>
      </c>
      <c r="K38" s="14">
        <f>IF($A38="","",SUMIFS('Invoices'!$H$5:$H$504,'Invoices'!$B$5:$B$504,$A38,'Invoices'!$J$5:$J$504,"90+ days"))</f>
      </c>
      <c r="L38" s="14">
        <f>IF($A38="","",IFERROR(E38/B38,""))</f>
      </c>
      <c r="M38" s="19">
        <f>IF($A38="","",IFERROR(E38/C38,""))</f>
      </c>
    </row>
    <row r="39" spans="1:13" x14ac:dyDescent="0.25">
      <c r="A39" s="17">
        <f>IF('Clients'!$A$39="","",'Clients'!$A$39)</f>
      </c>
      <c r="B39" s="18">
        <f>IF($A39="","",SUMIFS('Time Log'!$E$5:$E$1004,'Time Log'!$B$5:$B$1004,$A39))</f>
      </c>
      <c r="C39" s="14">
        <f>IF($A39="","",SUMIFS('Time Log'!$G$5:$G$1004,'Time Log'!$B$5:$B$1004,$A39,'Time Log'!$H$5:$H$1004,"Yes"))</f>
      </c>
      <c r="D39" s="14">
        <f>IF($A39="","",SUMIFS('Time Log'!$G$5:$G$1004,'Time Log'!$B$5:$B$1004,$A39,'Time Log'!$H$5:$H$1004,"Yes",'Time Log'!$I$5:$I$1004,""))</f>
      </c>
      <c r="E39" s="14">
        <f>IF($A39="","",SUMIFS('Invoices'!$D$5:$D$504,'Invoices'!$B$5:$B$504,$A39))</f>
      </c>
      <c r="F39" s="14">
        <f>IF($A39="","",SUMIFS('Invoices'!$F$5:$F$504,'Invoices'!$B$5:$B$504,$A39))</f>
      </c>
      <c r="G39" s="14">
        <f>IF($A39="","",E39-F39)</f>
      </c>
      <c r="H39" s="14">
        <f>IF($A39="","",SUMIFS('Invoices'!$H$5:$H$504,'Invoices'!$B$5:$B$504,$A39,'Invoices'!$J$5:$J$504,"Current"))</f>
      </c>
      <c r="I39" s="14">
        <f>IF($A39="","",SUMIFS('Invoices'!$H$5:$H$504,'Invoices'!$B$5:$B$504,$A39,'Invoices'!$J$5:$J$504,"30 days"))</f>
      </c>
      <c r="J39" s="14">
        <f>IF($A39="","",SUMIFS('Invoices'!$H$5:$H$504,'Invoices'!$B$5:$B$504,$A39,'Invoices'!$J$5:$J$504,"60 days"))</f>
      </c>
      <c r="K39" s="14">
        <f>IF($A39="","",SUMIFS('Invoices'!$H$5:$H$504,'Invoices'!$B$5:$B$504,$A39,'Invoices'!$J$5:$J$504,"90+ days"))</f>
      </c>
      <c r="L39" s="14">
        <f>IF($A39="","",IFERROR(E39/B39,""))</f>
      </c>
      <c r="M39" s="19">
        <f>IF($A39="","",IFERROR(E39/C39,""))</f>
      </c>
    </row>
    <row r="40" spans="1:13" x14ac:dyDescent="0.25">
      <c r="A40" s="17">
        <f>IF('Clients'!$A$40="","",'Clients'!$A$40)</f>
      </c>
      <c r="B40" s="18">
        <f>IF($A40="","",SUMIFS('Time Log'!$E$5:$E$1004,'Time Log'!$B$5:$B$1004,$A40))</f>
      </c>
      <c r="C40" s="14">
        <f>IF($A40="","",SUMIFS('Time Log'!$G$5:$G$1004,'Time Log'!$B$5:$B$1004,$A40,'Time Log'!$H$5:$H$1004,"Yes"))</f>
      </c>
      <c r="D40" s="14">
        <f>IF($A40="","",SUMIFS('Time Log'!$G$5:$G$1004,'Time Log'!$B$5:$B$1004,$A40,'Time Log'!$H$5:$H$1004,"Yes",'Time Log'!$I$5:$I$1004,""))</f>
      </c>
      <c r="E40" s="14">
        <f>IF($A40="","",SUMIFS('Invoices'!$D$5:$D$504,'Invoices'!$B$5:$B$504,$A40))</f>
      </c>
      <c r="F40" s="14">
        <f>IF($A40="","",SUMIFS('Invoices'!$F$5:$F$504,'Invoices'!$B$5:$B$504,$A40))</f>
      </c>
      <c r="G40" s="14">
        <f>IF($A40="","",E40-F40)</f>
      </c>
      <c r="H40" s="14">
        <f>IF($A40="","",SUMIFS('Invoices'!$H$5:$H$504,'Invoices'!$B$5:$B$504,$A40,'Invoices'!$J$5:$J$504,"Current"))</f>
      </c>
      <c r="I40" s="14">
        <f>IF($A40="","",SUMIFS('Invoices'!$H$5:$H$504,'Invoices'!$B$5:$B$504,$A40,'Invoices'!$J$5:$J$504,"30 days"))</f>
      </c>
      <c r="J40" s="14">
        <f>IF($A40="","",SUMIFS('Invoices'!$H$5:$H$504,'Invoices'!$B$5:$B$504,$A40,'Invoices'!$J$5:$J$504,"60 days"))</f>
      </c>
      <c r="K40" s="14">
        <f>IF($A40="","",SUMIFS('Invoices'!$H$5:$H$504,'Invoices'!$B$5:$B$504,$A40,'Invoices'!$J$5:$J$504,"90+ days"))</f>
      </c>
      <c r="L40" s="14">
        <f>IF($A40="","",IFERROR(E40/B40,""))</f>
      </c>
      <c r="M40" s="19">
        <f>IF($A40="","",IFERROR(E40/C40,""))</f>
      </c>
    </row>
    <row r="41" spans="1:13" x14ac:dyDescent="0.25">
      <c r="A41" s="17">
        <f>IF('Clients'!$A$41="","",'Clients'!$A$41)</f>
      </c>
      <c r="B41" s="18">
        <f>IF($A41="","",SUMIFS('Time Log'!$E$5:$E$1004,'Time Log'!$B$5:$B$1004,$A41))</f>
      </c>
      <c r="C41" s="14">
        <f>IF($A41="","",SUMIFS('Time Log'!$G$5:$G$1004,'Time Log'!$B$5:$B$1004,$A41,'Time Log'!$H$5:$H$1004,"Yes"))</f>
      </c>
      <c r="D41" s="14">
        <f>IF($A41="","",SUMIFS('Time Log'!$G$5:$G$1004,'Time Log'!$B$5:$B$1004,$A41,'Time Log'!$H$5:$H$1004,"Yes",'Time Log'!$I$5:$I$1004,""))</f>
      </c>
      <c r="E41" s="14">
        <f>IF($A41="","",SUMIFS('Invoices'!$D$5:$D$504,'Invoices'!$B$5:$B$504,$A41))</f>
      </c>
      <c r="F41" s="14">
        <f>IF($A41="","",SUMIFS('Invoices'!$F$5:$F$504,'Invoices'!$B$5:$B$504,$A41))</f>
      </c>
      <c r="G41" s="14">
        <f>IF($A41="","",E41-F41)</f>
      </c>
      <c r="H41" s="14">
        <f>IF($A41="","",SUMIFS('Invoices'!$H$5:$H$504,'Invoices'!$B$5:$B$504,$A41,'Invoices'!$J$5:$J$504,"Current"))</f>
      </c>
      <c r="I41" s="14">
        <f>IF($A41="","",SUMIFS('Invoices'!$H$5:$H$504,'Invoices'!$B$5:$B$504,$A41,'Invoices'!$J$5:$J$504,"30 days"))</f>
      </c>
      <c r="J41" s="14">
        <f>IF($A41="","",SUMIFS('Invoices'!$H$5:$H$504,'Invoices'!$B$5:$B$504,$A41,'Invoices'!$J$5:$J$504,"60 days"))</f>
      </c>
      <c r="K41" s="14">
        <f>IF($A41="","",SUMIFS('Invoices'!$H$5:$H$504,'Invoices'!$B$5:$B$504,$A41,'Invoices'!$J$5:$J$504,"90+ days"))</f>
      </c>
      <c r="L41" s="14">
        <f>IF($A41="","",IFERROR(E41/B41,""))</f>
      </c>
      <c r="M41" s="19">
        <f>IF($A41="","",IFERROR(E41/C41,""))</f>
      </c>
    </row>
    <row r="42" spans="1:13" x14ac:dyDescent="0.25">
      <c r="A42" s="17">
        <f>IF('Clients'!$A$42="","",'Clients'!$A$42)</f>
      </c>
      <c r="B42" s="18">
        <f>IF($A42="","",SUMIFS('Time Log'!$E$5:$E$1004,'Time Log'!$B$5:$B$1004,$A42))</f>
      </c>
      <c r="C42" s="14">
        <f>IF($A42="","",SUMIFS('Time Log'!$G$5:$G$1004,'Time Log'!$B$5:$B$1004,$A42,'Time Log'!$H$5:$H$1004,"Yes"))</f>
      </c>
      <c r="D42" s="14">
        <f>IF($A42="","",SUMIFS('Time Log'!$G$5:$G$1004,'Time Log'!$B$5:$B$1004,$A42,'Time Log'!$H$5:$H$1004,"Yes",'Time Log'!$I$5:$I$1004,""))</f>
      </c>
      <c r="E42" s="14">
        <f>IF($A42="","",SUMIFS('Invoices'!$D$5:$D$504,'Invoices'!$B$5:$B$504,$A42))</f>
      </c>
      <c r="F42" s="14">
        <f>IF($A42="","",SUMIFS('Invoices'!$F$5:$F$504,'Invoices'!$B$5:$B$504,$A42))</f>
      </c>
      <c r="G42" s="14">
        <f>IF($A42="","",E42-F42)</f>
      </c>
      <c r="H42" s="14">
        <f>IF($A42="","",SUMIFS('Invoices'!$H$5:$H$504,'Invoices'!$B$5:$B$504,$A42,'Invoices'!$J$5:$J$504,"Current"))</f>
      </c>
      <c r="I42" s="14">
        <f>IF($A42="","",SUMIFS('Invoices'!$H$5:$H$504,'Invoices'!$B$5:$B$504,$A42,'Invoices'!$J$5:$J$504,"30 days"))</f>
      </c>
      <c r="J42" s="14">
        <f>IF($A42="","",SUMIFS('Invoices'!$H$5:$H$504,'Invoices'!$B$5:$B$504,$A42,'Invoices'!$J$5:$J$504,"60 days"))</f>
      </c>
      <c r="K42" s="14">
        <f>IF($A42="","",SUMIFS('Invoices'!$H$5:$H$504,'Invoices'!$B$5:$B$504,$A42,'Invoices'!$J$5:$J$504,"90+ days"))</f>
      </c>
      <c r="L42" s="14">
        <f>IF($A42="","",IFERROR(E42/B42,""))</f>
      </c>
      <c r="M42" s="19">
        <f>IF($A42="","",IFERROR(E42/C42,""))</f>
      </c>
    </row>
    <row r="43" spans="1:13" x14ac:dyDescent="0.25">
      <c r="A43" s="17">
        <f>IF('Clients'!$A$43="","",'Clients'!$A$43)</f>
      </c>
      <c r="B43" s="18">
        <f>IF($A43="","",SUMIFS('Time Log'!$E$5:$E$1004,'Time Log'!$B$5:$B$1004,$A43))</f>
      </c>
      <c r="C43" s="14">
        <f>IF($A43="","",SUMIFS('Time Log'!$G$5:$G$1004,'Time Log'!$B$5:$B$1004,$A43,'Time Log'!$H$5:$H$1004,"Yes"))</f>
      </c>
      <c r="D43" s="14">
        <f>IF($A43="","",SUMIFS('Time Log'!$G$5:$G$1004,'Time Log'!$B$5:$B$1004,$A43,'Time Log'!$H$5:$H$1004,"Yes",'Time Log'!$I$5:$I$1004,""))</f>
      </c>
      <c r="E43" s="14">
        <f>IF($A43="","",SUMIFS('Invoices'!$D$5:$D$504,'Invoices'!$B$5:$B$504,$A43))</f>
      </c>
      <c r="F43" s="14">
        <f>IF($A43="","",SUMIFS('Invoices'!$F$5:$F$504,'Invoices'!$B$5:$B$504,$A43))</f>
      </c>
      <c r="G43" s="14">
        <f>IF($A43="","",E43-F43)</f>
      </c>
      <c r="H43" s="14">
        <f>IF($A43="","",SUMIFS('Invoices'!$H$5:$H$504,'Invoices'!$B$5:$B$504,$A43,'Invoices'!$J$5:$J$504,"Current"))</f>
      </c>
      <c r="I43" s="14">
        <f>IF($A43="","",SUMIFS('Invoices'!$H$5:$H$504,'Invoices'!$B$5:$B$504,$A43,'Invoices'!$J$5:$J$504,"30 days"))</f>
      </c>
      <c r="J43" s="14">
        <f>IF($A43="","",SUMIFS('Invoices'!$H$5:$H$504,'Invoices'!$B$5:$B$504,$A43,'Invoices'!$J$5:$J$504,"60 days"))</f>
      </c>
      <c r="K43" s="14">
        <f>IF($A43="","",SUMIFS('Invoices'!$H$5:$H$504,'Invoices'!$B$5:$B$504,$A43,'Invoices'!$J$5:$J$504,"90+ days"))</f>
      </c>
      <c r="L43" s="14">
        <f>IF($A43="","",IFERROR(E43/B43,""))</f>
      </c>
      <c r="M43" s="19">
        <f>IF($A43="","",IFERROR(E43/C43,""))</f>
      </c>
    </row>
    <row r="44" spans="1:13" x14ac:dyDescent="0.25">
      <c r="A44" s="17">
        <f>IF('Clients'!$A$44="","",'Clients'!$A$44)</f>
      </c>
      <c r="B44" s="18">
        <f>IF($A44="","",SUMIFS('Time Log'!$E$5:$E$1004,'Time Log'!$B$5:$B$1004,$A44))</f>
      </c>
      <c r="C44" s="14">
        <f>IF($A44="","",SUMIFS('Time Log'!$G$5:$G$1004,'Time Log'!$B$5:$B$1004,$A44,'Time Log'!$H$5:$H$1004,"Yes"))</f>
      </c>
      <c r="D44" s="14">
        <f>IF($A44="","",SUMIFS('Time Log'!$G$5:$G$1004,'Time Log'!$B$5:$B$1004,$A44,'Time Log'!$H$5:$H$1004,"Yes",'Time Log'!$I$5:$I$1004,""))</f>
      </c>
      <c r="E44" s="14">
        <f>IF($A44="","",SUMIFS('Invoices'!$D$5:$D$504,'Invoices'!$B$5:$B$504,$A44))</f>
      </c>
      <c r="F44" s="14">
        <f>IF($A44="","",SUMIFS('Invoices'!$F$5:$F$504,'Invoices'!$B$5:$B$504,$A44))</f>
      </c>
      <c r="G44" s="14">
        <f>IF($A44="","",E44-F44)</f>
      </c>
      <c r="H44" s="14">
        <f>IF($A44="","",SUMIFS('Invoices'!$H$5:$H$504,'Invoices'!$B$5:$B$504,$A44,'Invoices'!$J$5:$J$504,"Current"))</f>
      </c>
      <c r="I44" s="14">
        <f>IF($A44="","",SUMIFS('Invoices'!$H$5:$H$504,'Invoices'!$B$5:$B$504,$A44,'Invoices'!$J$5:$J$504,"30 days"))</f>
      </c>
      <c r="J44" s="14">
        <f>IF($A44="","",SUMIFS('Invoices'!$H$5:$H$504,'Invoices'!$B$5:$B$504,$A44,'Invoices'!$J$5:$J$504,"60 days"))</f>
      </c>
      <c r="K44" s="14">
        <f>IF($A44="","",SUMIFS('Invoices'!$H$5:$H$504,'Invoices'!$B$5:$B$504,$A44,'Invoices'!$J$5:$J$504,"90+ days"))</f>
      </c>
      <c r="L44" s="14">
        <f>IF($A44="","",IFERROR(E44/B44,""))</f>
      </c>
      <c r="M44" s="19">
        <f>IF($A44="","",IFERROR(E44/C44,""))</f>
      </c>
    </row>
    <row r="45" spans="1:13" x14ac:dyDescent="0.25">
      <c r="A45" s="17">
        <f>IF('Clients'!$A$45="","",'Clients'!$A$45)</f>
      </c>
      <c r="B45" s="18">
        <f>IF($A45="","",SUMIFS('Time Log'!$E$5:$E$1004,'Time Log'!$B$5:$B$1004,$A45))</f>
      </c>
      <c r="C45" s="14">
        <f>IF($A45="","",SUMIFS('Time Log'!$G$5:$G$1004,'Time Log'!$B$5:$B$1004,$A45,'Time Log'!$H$5:$H$1004,"Yes"))</f>
      </c>
      <c r="D45" s="14">
        <f>IF($A45="","",SUMIFS('Time Log'!$G$5:$G$1004,'Time Log'!$B$5:$B$1004,$A45,'Time Log'!$H$5:$H$1004,"Yes",'Time Log'!$I$5:$I$1004,""))</f>
      </c>
      <c r="E45" s="14">
        <f>IF($A45="","",SUMIFS('Invoices'!$D$5:$D$504,'Invoices'!$B$5:$B$504,$A45))</f>
      </c>
      <c r="F45" s="14">
        <f>IF($A45="","",SUMIFS('Invoices'!$F$5:$F$504,'Invoices'!$B$5:$B$504,$A45))</f>
      </c>
      <c r="G45" s="14">
        <f>IF($A45="","",E45-F45)</f>
      </c>
      <c r="H45" s="14">
        <f>IF($A45="","",SUMIFS('Invoices'!$H$5:$H$504,'Invoices'!$B$5:$B$504,$A45,'Invoices'!$J$5:$J$504,"Current"))</f>
      </c>
      <c r="I45" s="14">
        <f>IF($A45="","",SUMIFS('Invoices'!$H$5:$H$504,'Invoices'!$B$5:$B$504,$A45,'Invoices'!$J$5:$J$504,"30 days"))</f>
      </c>
      <c r="J45" s="14">
        <f>IF($A45="","",SUMIFS('Invoices'!$H$5:$H$504,'Invoices'!$B$5:$B$504,$A45,'Invoices'!$J$5:$J$504,"60 days"))</f>
      </c>
      <c r="K45" s="14">
        <f>IF($A45="","",SUMIFS('Invoices'!$H$5:$H$504,'Invoices'!$B$5:$B$504,$A45,'Invoices'!$J$5:$J$504,"90+ days"))</f>
      </c>
      <c r="L45" s="14">
        <f>IF($A45="","",IFERROR(E45/B45,""))</f>
      </c>
      <c r="M45" s="19">
        <f>IF($A45="","",IFERROR(E45/C45,""))</f>
      </c>
    </row>
    <row r="46" spans="1:13" x14ac:dyDescent="0.25">
      <c r="A46" s="17">
        <f>IF('Clients'!$A$46="","",'Clients'!$A$46)</f>
      </c>
      <c r="B46" s="18">
        <f>IF($A46="","",SUMIFS('Time Log'!$E$5:$E$1004,'Time Log'!$B$5:$B$1004,$A46))</f>
      </c>
      <c r="C46" s="14">
        <f>IF($A46="","",SUMIFS('Time Log'!$G$5:$G$1004,'Time Log'!$B$5:$B$1004,$A46,'Time Log'!$H$5:$H$1004,"Yes"))</f>
      </c>
      <c r="D46" s="14">
        <f>IF($A46="","",SUMIFS('Time Log'!$G$5:$G$1004,'Time Log'!$B$5:$B$1004,$A46,'Time Log'!$H$5:$H$1004,"Yes",'Time Log'!$I$5:$I$1004,""))</f>
      </c>
      <c r="E46" s="14">
        <f>IF($A46="","",SUMIFS('Invoices'!$D$5:$D$504,'Invoices'!$B$5:$B$504,$A46))</f>
      </c>
      <c r="F46" s="14">
        <f>IF($A46="","",SUMIFS('Invoices'!$F$5:$F$504,'Invoices'!$B$5:$B$504,$A46))</f>
      </c>
      <c r="G46" s="14">
        <f>IF($A46="","",E46-F46)</f>
      </c>
      <c r="H46" s="14">
        <f>IF($A46="","",SUMIFS('Invoices'!$H$5:$H$504,'Invoices'!$B$5:$B$504,$A46,'Invoices'!$J$5:$J$504,"Current"))</f>
      </c>
      <c r="I46" s="14">
        <f>IF($A46="","",SUMIFS('Invoices'!$H$5:$H$504,'Invoices'!$B$5:$B$504,$A46,'Invoices'!$J$5:$J$504,"30 days"))</f>
      </c>
      <c r="J46" s="14">
        <f>IF($A46="","",SUMIFS('Invoices'!$H$5:$H$504,'Invoices'!$B$5:$B$504,$A46,'Invoices'!$J$5:$J$504,"60 days"))</f>
      </c>
      <c r="K46" s="14">
        <f>IF($A46="","",SUMIFS('Invoices'!$H$5:$H$504,'Invoices'!$B$5:$B$504,$A46,'Invoices'!$J$5:$J$504,"90+ days"))</f>
      </c>
      <c r="L46" s="14">
        <f>IF($A46="","",IFERROR(E46/B46,""))</f>
      </c>
      <c r="M46" s="19">
        <f>IF($A46="","",IFERROR(E46/C46,""))</f>
      </c>
    </row>
    <row r="47" spans="1:13" x14ac:dyDescent="0.25">
      <c r="A47" s="17">
        <f>IF('Clients'!$A$47="","",'Clients'!$A$47)</f>
      </c>
      <c r="B47" s="18">
        <f>IF($A47="","",SUMIFS('Time Log'!$E$5:$E$1004,'Time Log'!$B$5:$B$1004,$A47))</f>
      </c>
      <c r="C47" s="14">
        <f>IF($A47="","",SUMIFS('Time Log'!$G$5:$G$1004,'Time Log'!$B$5:$B$1004,$A47,'Time Log'!$H$5:$H$1004,"Yes"))</f>
      </c>
      <c r="D47" s="14">
        <f>IF($A47="","",SUMIFS('Time Log'!$G$5:$G$1004,'Time Log'!$B$5:$B$1004,$A47,'Time Log'!$H$5:$H$1004,"Yes",'Time Log'!$I$5:$I$1004,""))</f>
      </c>
      <c r="E47" s="14">
        <f>IF($A47="","",SUMIFS('Invoices'!$D$5:$D$504,'Invoices'!$B$5:$B$504,$A47))</f>
      </c>
      <c r="F47" s="14">
        <f>IF($A47="","",SUMIFS('Invoices'!$F$5:$F$504,'Invoices'!$B$5:$B$504,$A47))</f>
      </c>
      <c r="G47" s="14">
        <f>IF($A47="","",E47-F47)</f>
      </c>
      <c r="H47" s="14">
        <f>IF($A47="","",SUMIFS('Invoices'!$H$5:$H$504,'Invoices'!$B$5:$B$504,$A47,'Invoices'!$J$5:$J$504,"Current"))</f>
      </c>
      <c r="I47" s="14">
        <f>IF($A47="","",SUMIFS('Invoices'!$H$5:$H$504,'Invoices'!$B$5:$B$504,$A47,'Invoices'!$J$5:$J$504,"30 days"))</f>
      </c>
      <c r="J47" s="14">
        <f>IF($A47="","",SUMIFS('Invoices'!$H$5:$H$504,'Invoices'!$B$5:$B$504,$A47,'Invoices'!$J$5:$J$504,"60 days"))</f>
      </c>
      <c r="K47" s="14">
        <f>IF($A47="","",SUMIFS('Invoices'!$H$5:$H$504,'Invoices'!$B$5:$B$504,$A47,'Invoices'!$J$5:$J$504,"90+ days"))</f>
      </c>
      <c r="L47" s="14">
        <f>IF($A47="","",IFERROR(E47/B47,""))</f>
      </c>
      <c r="M47" s="19">
        <f>IF($A47="","",IFERROR(E47/C47,""))</f>
      </c>
    </row>
    <row r="48" spans="1:13" x14ac:dyDescent="0.25">
      <c r="A48" s="17">
        <f>IF('Clients'!$A$48="","",'Clients'!$A$48)</f>
      </c>
      <c r="B48" s="18">
        <f>IF($A48="","",SUMIFS('Time Log'!$E$5:$E$1004,'Time Log'!$B$5:$B$1004,$A48))</f>
      </c>
      <c r="C48" s="14">
        <f>IF($A48="","",SUMIFS('Time Log'!$G$5:$G$1004,'Time Log'!$B$5:$B$1004,$A48,'Time Log'!$H$5:$H$1004,"Yes"))</f>
      </c>
      <c r="D48" s="14">
        <f>IF($A48="","",SUMIFS('Time Log'!$G$5:$G$1004,'Time Log'!$B$5:$B$1004,$A48,'Time Log'!$H$5:$H$1004,"Yes",'Time Log'!$I$5:$I$1004,""))</f>
      </c>
      <c r="E48" s="14">
        <f>IF($A48="","",SUMIFS('Invoices'!$D$5:$D$504,'Invoices'!$B$5:$B$504,$A48))</f>
      </c>
      <c r="F48" s="14">
        <f>IF($A48="","",SUMIFS('Invoices'!$F$5:$F$504,'Invoices'!$B$5:$B$504,$A48))</f>
      </c>
      <c r="G48" s="14">
        <f>IF($A48="","",E48-F48)</f>
      </c>
      <c r="H48" s="14">
        <f>IF($A48="","",SUMIFS('Invoices'!$H$5:$H$504,'Invoices'!$B$5:$B$504,$A48,'Invoices'!$J$5:$J$504,"Current"))</f>
      </c>
      <c r="I48" s="14">
        <f>IF($A48="","",SUMIFS('Invoices'!$H$5:$H$504,'Invoices'!$B$5:$B$504,$A48,'Invoices'!$J$5:$J$504,"30 days"))</f>
      </c>
      <c r="J48" s="14">
        <f>IF($A48="","",SUMIFS('Invoices'!$H$5:$H$504,'Invoices'!$B$5:$B$504,$A48,'Invoices'!$J$5:$J$504,"60 days"))</f>
      </c>
      <c r="K48" s="14">
        <f>IF($A48="","",SUMIFS('Invoices'!$H$5:$H$504,'Invoices'!$B$5:$B$504,$A48,'Invoices'!$J$5:$J$504,"90+ days"))</f>
      </c>
      <c r="L48" s="14">
        <f>IF($A48="","",IFERROR(E48/B48,""))</f>
      </c>
      <c r="M48" s="19">
        <f>IF($A48="","",IFERROR(E48/C48,""))</f>
      </c>
    </row>
    <row r="49" spans="1:13" x14ac:dyDescent="0.25">
      <c r="A49" s="17">
        <f>IF('Clients'!$A$49="","",'Clients'!$A$49)</f>
      </c>
      <c r="B49" s="18">
        <f>IF($A49="","",SUMIFS('Time Log'!$E$5:$E$1004,'Time Log'!$B$5:$B$1004,$A49))</f>
      </c>
      <c r="C49" s="14">
        <f>IF($A49="","",SUMIFS('Time Log'!$G$5:$G$1004,'Time Log'!$B$5:$B$1004,$A49,'Time Log'!$H$5:$H$1004,"Yes"))</f>
      </c>
      <c r="D49" s="14">
        <f>IF($A49="","",SUMIFS('Time Log'!$G$5:$G$1004,'Time Log'!$B$5:$B$1004,$A49,'Time Log'!$H$5:$H$1004,"Yes",'Time Log'!$I$5:$I$1004,""))</f>
      </c>
      <c r="E49" s="14">
        <f>IF($A49="","",SUMIFS('Invoices'!$D$5:$D$504,'Invoices'!$B$5:$B$504,$A49))</f>
      </c>
      <c r="F49" s="14">
        <f>IF($A49="","",SUMIFS('Invoices'!$F$5:$F$504,'Invoices'!$B$5:$B$504,$A49))</f>
      </c>
      <c r="G49" s="14">
        <f>IF($A49="","",E49-F49)</f>
      </c>
      <c r="H49" s="14">
        <f>IF($A49="","",SUMIFS('Invoices'!$H$5:$H$504,'Invoices'!$B$5:$B$504,$A49,'Invoices'!$J$5:$J$504,"Current"))</f>
      </c>
      <c r="I49" s="14">
        <f>IF($A49="","",SUMIFS('Invoices'!$H$5:$H$504,'Invoices'!$B$5:$B$504,$A49,'Invoices'!$J$5:$J$504,"30 days"))</f>
      </c>
      <c r="J49" s="14">
        <f>IF($A49="","",SUMIFS('Invoices'!$H$5:$H$504,'Invoices'!$B$5:$B$504,$A49,'Invoices'!$J$5:$J$504,"60 days"))</f>
      </c>
      <c r="K49" s="14">
        <f>IF($A49="","",SUMIFS('Invoices'!$H$5:$H$504,'Invoices'!$B$5:$B$504,$A49,'Invoices'!$J$5:$J$504,"90+ days"))</f>
      </c>
      <c r="L49" s="14">
        <f>IF($A49="","",IFERROR(E49/B49,""))</f>
      </c>
      <c r="M49" s="19">
        <f>IF($A49="","",IFERROR(E49/C49,""))</f>
      </c>
    </row>
    <row r="50" spans="1:13" x14ac:dyDescent="0.25">
      <c r="A50" s="17">
        <f>IF('Clients'!$A$50="","",'Clients'!$A$50)</f>
      </c>
      <c r="B50" s="18">
        <f>IF($A50="","",SUMIFS('Time Log'!$E$5:$E$1004,'Time Log'!$B$5:$B$1004,$A50))</f>
      </c>
      <c r="C50" s="14">
        <f>IF($A50="","",SUMIFS('Time Log'!$G$5:$G$1004,'Time Log'!$B$5:$B$1004,$A50,'Time Log'!$H$5:$H$1004,"Yes"))</f>
      </c>
      <c r="D50" s="14">
        <f>IF($A50="","",SUMIFS('Time Log'!$G$5:$G$1004,'Time Log'!$B$5:$B$1004,$A50,'Time Log'!$H$5:$H$1004,"Yes",'Time Log'!$I$5:$I$1004,""))</f>
      </c>
      <c r="E50" s="14">
        <f>IF($A50="","",SUMIFS('Invoices'!$D$5:$D$504,'Invoices'!$B$5:$B$504,$A50))</f>
      </c>
      <c r="F50" s="14">
        <f>IF($A50="","",SUMIFS('Invoices'!$F$5:$F$504,'Invoices'!$B$5:$B$504,$A50))</f>
      </c>
      <c r="G50" s="14">
        <f>IF($A50="","",E50-F50)</f>
      </c>
      <c r="H50" s="14">
        <f>IF($A50="","",SUMIFS('Invoices'!$H$5:$H$504,'Invoices'!$B$5:$B$504,$A50,'Invoices'!$J$5:$J$504,"Current"))</f>
      </c>
      <c r="I50" s="14">
        <f>IF($A50="","",SUMIFS('Invoices'!$H$5:$H$504,'Invoices'!$B$5:$B$504,$A50,'Invoices'!$J$5:$J$504,"30 days"))</f>
      </c>
      <c r="J50" s="14">
        <f>IF($A50="","",SUMIFS('Invoices'!$H$5:$H$504,'Invoices'!$B$5:$B$504,$A50,'Invoices'!$J$5:$J$504,"60 days"))</f>
      </c>
      <c r="K50" s="14">
        <f>IF($A50="","",SUMIFS('Invoices'!$H$5:$H$504,'Invoices'!$B$5:$B$504,$A50,'Invoices'!$J$5:$J$504,"90+ days"))</f>
      </c>
      <c r="L50" s="14">
        <f>IF($A50="","",IFERROR(E50/B50,""))</f>
      </c>
      <c r="M50" s="19">
        <f>IF($A50="","",IFERROR(E50/C50,""))</f>
      </c>
    </row>
    <row r="51" spans="1:13" x14ac:dyDescent="0.25">
      <c r="A51" s="17">
        <f>IF('Clients'!$A$51="","",'Clients'!$A$51)</f>
      </c>
      <c r="B51" s="18">
        <f>IF($A51="","",SUMIFS('Time Log'!$E$5:$E$1004,'Time Log'!$B$5:$B$1004,$A51))</f>
      </c>
      <c r="C51" s="14">
        <f>IF($A51="","",SUMIFS('Time Log'!$G$5:$G$1004,'Time Log'!$B$5:$B$1004,$A51,'Time Log'!$H$5:$H$1004,"Yes"))</f>
      </c>
      <c r="D51" s="14">
        <f>IF($A51="","",SUMIFS('Time Log'!$G$5:$G$1004,'Time Log'!$B$5:$B$1004,$A51,'Time Log'!$H$5:$H$1004,"Yes",'Time Log'!$I$5:$I$1004,""))</f>
      </c>
      <c r="E51" s="14">
        <f>IF($A51="","",SUMIFS('Invoices'!$D$5:$D$504,'Invoices'!$B$5:$B$504,$A51))</f>
      </c>
      <c r="F51" s="14">
        <f>IF($A51="","",SUMIFS('Invoices'!$F$5:$F$504,'Invoices'!$B$5:$B$504,$A51))</f>
      </c>
      <c r="G51" s="14">
        <f>IF($A51="","",E51-F51)</f>
      </c>
      <c r="H51" s="14">
        <f>IF($A51="","",SUMIFS('Invoices'!$H$5:$H$504,'Invoices'!$B$5:$B$504,$A51,'Invoices'!$J$5:$J$504,"Current"))</f>
      </c>
      <c r="I51" s="14">
        <f>IF($A51="","",SUMIFS('Invoices'!$H$5:$H$504,'Invoices'!$B$5:$B$504,$A51,'Invoices'!$J$5:$J$504,"30 days"))</f>
      </c>
      <c r="J51" s="14">
        <f>IF($A51="","",SUMIFS('Invoices'!$H$5:$H$504,'Invoices'!$B$5:$B$504,$A51,'Invoices'!$J$5:$J$504,"60 days"))</f>
      </c>
      <c r="K51" s="14">
        <f>IF($A51="","",SUMIFS('Invoices'!$H$5:$H$504,'Invoices'!$B$5:$B$504,$A51,'Invoices'!$J$5:$J$504,"90+ days"))</f>
      </c>
      <c r="L51" s="14">
        <f>IF($A51="","",IFERROR(E51/B51,""))</f>
      </c>
      <c r="M51" s="19">
        <f>IF($A51="","",IFERROR(E51/C51,""))</f>
      </c>
    </row>
    <row r="52" spans="1:13" x14ac:dyDescent="0.25">
      <c r="A52" s="17">
        <f>IF('Clients'!$A$52="","",'Clients'!$A$52)</f>
      </c>
      <c r="B52" s="18">
        <f>IF($A52="","",SUMIFS('Time Log'!$E$5:$E$1004,'Time Log'!$B$5:$B$1004,$A52))</f>
      </c>
      <c r="C52" s="14">
        <f>IF($A52="","",SUMIFS('Time Log'!$G$5:$G$1004,'Time Log'!$B$5:$B$1004,$A52,'Time Log'!$H$5:$H$1004,"Yes"))</f>
      </c>
      <c r="D52" s="14">
        <f>IF($A52="","",SUMIFS('Time Log'!$G$5:$G$1004,'Time Log'!$B$5:$B$1004,$A52,'Time Log'!$H$5:$H$1004,"Yes",'Time Log'!$I$5:$I$1004,""))</f>
      </c>
      <c r="E52" s="14">
        <f>IF($A52="","",SUMIFS('Invoices'!$D$5:$D$504,'Invoices'!$B$5:$B$504,$A52))</f>
      </c>
      <c r="F52" s="14">
        <f>IF($A52="","",SUMIFS('Invoices'!$F$5:$F$504,'Invoices'!$B$5:$B$504,$A52))</f>
      </c>
      <c r="G52" s="14">
        <f>IF($A52="","",E52-F52)</f>
      </c>
      <c r="H52" s="14">
        <f>IF($A52="","",SUMIFS('Invoices'!$H$5:$H$504,'Invoices'!$B$5:$B$504,$A52,'Invoices'!$J$5:$J$504,"Current"))</f>
      </c>
      <c r="I52" s="14">
        <f>IF($A52="","",SUMIFS('Invoices'!$H$5:$H$504,'Invoices'!$B$5:$B$504,$A52,'Invoices'!$J$5:$J$504,"30 days"))</f>
      </c>
      <c r="J52" s="14">
        <f>IF($A52="","",SUMIFS('Invoices'!$H$5:$H$504,'Invoices'!$B$5:$B$504,$A52,'Invoices'!$J$5:$J$504,"60 days"))</f>
      </c>
      <c r="K52" s="14">
        <f>IF($A52="","",SUMIFS('Invoices'!$H$5:$H$504,'Invoices'!$B$5:$B$504,$A52,'Invoices'!$J$5:$J$504,"90+ days"))</f>
      </c>
      <c r="L52" s="14">
        <f>IF($A52="","",IFERROR(E52/B52,""))</f>
      </c>
      <c r="M52" s="19">
        <f>IF($A52="","",IFERROR(E52/C52,""))</f>
      </c>
    </row>
    <row r="53" spans="1:13" x14ac:dyDescent="0.25">
      <c r="A53" s="17">
        <f>IF('Clients'!$A$53="","",'Clients'!$A$53)</f>
      </c>
      <c r="B53" s="18">
        <f>IF($A53="","",SUMIFS('Time Log'!$E$5:$E$1004,'Time Log'!$B$5:$B$1004,$A53))</f>
      </c>
      <c r="C53" s="14">
        <f>IF($A53="","",SUMIFS('Time Log'!$G$5:$G$1004,'Time Log'!$B$5:$B$1004,$A53,'Time Log'!$H$5:$H$1004,"Yes"))</f>
      </c>
      <c r="D53" s="14">
        <f>IF($A53="","",SUMIFS('Time Log'!$G$5:$G$1004,'Time Log'!$B$5:$B$1004,$A53,'Time Log'!$H$5:$H$1004,"Yes",'Time Log'!$I$5:$I$1004,""))</f>
      </c>
      <c r="E53" s="14">
        <f>IF($A53="","",SUMIFS('Invoices'!$D$5:$D$504,'Invoices'!$B$5:$B$504,$A53))</f>
      </c>
      <c r="F53" s="14">
        <f>IF($A53="","",SUMIFS('Invoices'!$F$5:$F$504,'Invoices'!$B$5:$B$504,$A53))</f>
      </c>
      <c r="G53" s="14">
        <f>IF($A53="","",E53-F53)</f>
      </c>
      <c r="H53" s="14">
        <f>IF($A53="","",SUMIFS('Invoices'!$H$5:$H$504,'Invoices'!$B$5:$B$504,$A53,'Invoices'!$J$5:$J$504,"Current"))</f>
      </c>
      <c r="I53" s="14">
        <f>IF($A53="","",SUMIFS('Invoices'!$H$5:$H$504,'Invoices'!$B$5:$B$504,$A53,'Invoices'!$J$5:$J$504,"30 days"))</f>
      </c>
      <c r="J53" s="14">
        <f>IF($A53="","",SUMIFS('Invoices'!$H$5:$H$504,'Invoices'!$B$5:$B$504,$A53,'Invoices'!$J$5:$J$504,"60 days"))</f>
      </c>
      <c r="K53" s="14">
        <f>IF($A53="","",SUMIFS('Invoices'!$H$5:$H$504,'Invoices'!$B$5:$B$504,$A53,'Invoices'!$J$5:$J$504,"90+ days"))</f>
      </c>
      <c r="L53" s="14">
        <f>IF($A53="","",IFERROR(E53/B53,""))</f>
      </c>
      <c r="M53" s="19">
        <f>IF($A53="","",IFERROR(E53/C53,""))</f>
      </c>
    </row>
    <row r="54" spans="1:13" x14ac:dyDescent="0.25">
      <c r="A54" s="17">
        <f>IF('Clients'!$A$54="","",'Clients'!$A$54)</f>
      </c>
      <c r="B54" s="18">
        <f>IF($A54="","",SUMIFS('Time Log'!$E$5:$E$1004,'Time Log'!$B$5:$B$1004,$A54))</f>
      </c>
      <c r="C54" s="14">
        <f>IF($A54="","",SUMIFS('Time Log'!$G$5:$G$1004,'Time Log'!$B$5:$B$1004,$A54,'Time Log'!$H$5:$H$1004,"Yes"))</f>
      </c>
      <c r="D54" s="14">
        <f>IF($A54="","",SUMIFS('Time Log'!$G$5:$G$1004,'Time Log'!$B$5:$B$1004,$A54,'Time Log'!$H$5:$H$1004,"Yes",'Time Log'!$I$5:$I$1004,""))</f>
      </c>
      <c r="E54" s="14">
        <f>IF($A54="","",SUMIFS('Invoices'!$D$5:$D$504,'Invoices'!$B$5:$B$504,$A54))</f>
      </c>
      <c r="F54" s="14">
        <f>IF($A54="","",SUMIFS('Invoices'!$F$5:$F$504,'Invoices'!$B$5:$B$504,$A54))</f>
      </c>
      <c r="G54" s="14">
        <f>IF($A54="","",E54-F54)</f>
      </c>
      <c r="H54" s="14">
        <f>IF($A54="","",SUMIFS('Invoices'!$H$5:$H$504,'Invoices'!$B$5:$B$504,$A54,'Invoices'!$J$5:$J$504,"Current"))</f>
      </c>
      <c r="I54" s="14">
        <f>IF($A54="","",SUMIFS('Invoices'!$H$5:$H$504,'Invoices'!$B$5:$B$504,$A54,'Invoices'!$J$5:$J$504,"30 days"))</f>
      </c>
      <c r="J54" s="14">
        <f>IF($A54="","",SUMIFS('Invoices'!$H$5:$H$504,'Invoices'!$B$5:$B$504,$A54,'Invoices'!$J$5:$J$504,"60 days"))</f>
      </c>
      <c r="K54" s="14">
        <f>IF($A54="","",SUMIFS('Invoices'!$H$5:$H$504,'Invoices'!$B$5:$B$504,$A54,'Invoices'!$J$5:$J$504,"90+ days"))</f>
      </c>
      <c r="L54" s="14">
        <f>IF($A54="","",IFERROR(E54/B54,""))</f>
      </c>
      <c r="M54" s="19">
        <f>IF($A54="","",IFERROR(E54/C54,""))</f>
      </c>
    </row>
    <row r="55" spans="1:13" x14ac:dyDescent="0.25">
      <c r="A55" s="17">
        <f>IF('Clients'!$A$55="","",'Clients'!$A$55)</f>
      </c>
      <c r="B55" s="18">
        <f>IF($A55="","",SUMIFS('Time Log'!$E$5:$E$1004,'Time Log'!$B$5:$B$1004,$A55))</f>
      </c>
      <c r="C55" s="14">
        <f>IF($A55="","",SUMIFS('Time Log'!$G$5:$G$1004,'Time Log'!$B$5:$B$1004,$A55,'Time Log'!$H$5:$H$1004,"Yes"))</f>
      </c>
      <c r="D55" s="14">
        <f>IF($A55="","",SUMIFS('Time Log'!$G$5:$G$1004,'Time Log'!$B$5:$B$1004,$A55,'Time Log'!$H$5:$H$1004,"Yes",'Time Log'!$I$5:$I$1004,""))</f>
      </c>
      <c r="E55" s="14">
        <f>IF($A55="","",SUMIFS('Invoices'!$D$5:$D$504,'Invoices'!$B$5:$B$504,$A55))</f>
      </c>
      <c r="F55" s="14">
        <f>IF($A55="","",SUMIFS('Invoices'!$F$5:$F$504,'Invoices'!$B$5:$B$504,$A55))</f>
      </c>
      <c r="G55" s="14">
        <f>IF($A55="","",E55-F55)</f>
      </c>
      <c r="H55" s="14">
        <f>IF($A55="","",SUMIFS('Invoices'!$H$5:$H$504,'Invoices'!$B$5:$B$504,$A55,'Invoices'!$J$5:$J$504,"Current"))</f>
      </c>
      <c r="I55" s="14">
        <f>IF($A55="","",SUMIFS('Invoices'!$H$5:$H$504,'Invoices'!$B$5:$B$504,$A55,'Invoices'!$J$5:$J$504,"30 days"))</f>
      </c>
      <c r="J55" s="14">
        <f>IF($A55="","",SUMIFS('Invoices'!$H$5:$H$504,'Invoices'!$B$5:$B$504,$A55,'Invoices'!$J$5:$J$504,"60 days"))</f>
      </c>
      <c r="K55" s="14">
        <f>IF($A55="","",SUMIFS('Invoices'!$H$5:$H$504,'Invoices'!$B$5:$B$504,$A55,'Invoices'!$J$5:$J$504,"90+ days"))</f>
      </c>
      <c r="L55" s="14">
        <f>IF($A55="","",IFERROR(E55/B55,""))</f>
      </c>
      <c r="M55" s="19">
        <f>IF($A55="","",IFERROR(E55/C55,""))</f>
      </c>
    </row>
    <row r="56" spans="1:13" x14ac:dyDescent="0.25">
      <c r="A56" s="17">
        <f>IF('Clients'!$A$56="","",'Clients'!$A$56)</f>
      </c>
      <c r="B56" s="18">
        <f>IF($A56="","",SUMIFS('Time Log'!$E$5:$E$1004,'Time Log'!$B$5:$B$1004,$A56))</f>
      </c>
      <c r="C56" s="14">
        <f>IF($A56="","",SUMIFS('Time Log'!$G$5:$G$1004,'Time Log'!$B$5:$B$1004,$A56,'Time Log'!$H$5:$H$1004,"Yes"))</f>
      </c>
      <c r="D56" s="14">
        <f>IF($A56="","",SUMIFS('Time Log'!$G$5:$G$1004,'Time Log'!$B$5:$B$1004,$A56,'Time Log'!$H$5:$H$1004,"Yes",'Time Log'!$I$5:$I$1004,""))</f>
      </c>
      <c r="E56" s="14">
        <f>IF($A56="","",SUMIFS('Invoices'!$D$5:$D$504,'Invoices'!$B$5:$B$504,$A56))</f>
      </c>
      <c r="F56" s="14">
        <f>IF($A56="","",SUMIFS('Invoices'!$F$5:$F$504,'Invoices'!$B$5:$B$504,$A56))</f>
      </c>
      <c r="G56" s="14">
        <f>IF($A56="","",E56-F56)</f>
      </c>
      <c r="H56" s="14">
        <f>IF($A56="","",SUMIFS('Invoices'!$H$5:$H$504,'Invoices'!$B$5:$B$504,$A56,'Invoices'!$J$5:$J$504,"Current"))</f>
      </c>
      <c r="I56" s="14">
        <f>IF($A56="","",SUMIFS('Invoices'!$H$5:$H$504,'Invoices'!$B$5:$B$504,$A56,'Invoices'!$J$5:$J$504,"30 days"))</f>
      </c>
      <c r="J56" s="14">
        <f>IF($A56="","",SUMIFS('Invoices'!$H$5:$H$504,'Invoices'!$B$5:$B$504,$A56,'Invoices'!$J$5:$J$504,"60 days"))</f>
      </c>
      <c r="K56" s="14">
        <f>IF($A56="","",SUMIFS('Invoices'!$H$5:$H$504,'Invoices'!$B$5:$B$504,$A56,'Invoices'!$J$5:$J$504,"90+ days"))</f>
      </c>
      <c r="L56" s="14">
        <f>IF($A56="","",IFERROR(E56/B56,""))</f>
      </c>
      <c r="M56" s="19">
        <f>IF($A56="","",IFERROR(E56/C56,""))</f>
      </c>
    </row>
    <row r="57" spans="1:13" x14ac:dyDescent="0.25">
      <c r="A57" s="17">
        <f>IF('Clients'!$A$57="","",'Clients'!$A$57)</f>
      </c>
      <c r="B57" s="18">
        <f>IF($A57="","",SUMIFS('Time Log'!$E$5:$E$1004,'Time Log'!$B$5:$B$1004,$A57))</f>
      </c>
      <c r="C57" s="14">
        <f>IF($A57="","",SUMIFS('Time Log'!$G$5:$G$1004,'Time Log'!$B$5:$B$1004,$A57,'Time Log'!$H$5:$H$1004,"Yes"))</f>
      </c>
      <c r="D57" s="14">
        <f>IF($A57="","",SUMIFS('Time Log'!$G$5:$G$1004,'Time Log'!$B$5:$B$1004,$A57,'Time Log'!$H$5:$H$1004,"Yes",'Time Log'!$I$5:$I$1004,""))</f>
      </c>
      <c r="E57" s="14">
        <f>IF($A57="","",SUMIFS('Invoices'!$D$5:$D$504,'Invoices'!$B$5:$B$504,$A57))</f>
      </c>
      <c r="F57" s="14">
        <f>IF($A57="","",SUMIFS('Invoices'!$F$5:$F$504,'Invoices'!$B$5:$B$504,$A57))</f>
      </c>
      <c r="G57" s="14">
        <f>IF($A57="","",E57-F57)</f>
      </c>
      <c r="H57" s="14">
        <f>IF($A57="","",SUMIFS('Invoices'!$H$5:$H$504,'Invoices'!$B$5:$B$504,$A57,'Invoices'!$J$5:$J$504,"Current"))</f>
      </c>
      <c r="I57" s="14">
        <f>IF($A57="","",SUMIFS('Invoices'!$H$5:$H$504,'Invoices'!$B$5:$B$504,$A57,'Invoices'!$J$5:$J$504,"30 days"))</f>
      </c>
      <c r="J57" s="14">
        <f>IF($A57="","",SUMIFS('Invoices'!$H$5:$H$504,'Invoices'!$B$5:$B$504,$A57,'Invoices'!$J$5:$J$504,"60 days"))</f>
      </c>
      <c r="K57" s="14">
        <f>IF($A57="","",SUMIFS('Invoices'!$H$5:$H$504,'Invoices'!$B$5:$B$504,$A57,'Invoices'!$J$5:$J$504,"90+ days"))</f>
      </c>
      <c r="L57" s="14">
        <f>IF($A57="","",IFERROR(E57/B57,""))</f>
      </c>
      <c r="M57" s="19">
        <f>IF($A57="","",IFERROR(E57/C57,""))</f>
      </c>
    </row>
    <row r="58" spans="1:13" x14ac:dyDescent="0.25">
      <c r="A58" s="17">
        <f>IF('Clients'!$A$58="","",'Clients'!$A$58)</f>
      </c>
      <c r="B58" s="18">
        <f>IF($A58="","",SUMIFS('Time Log'!$E$5:$E$1004,'Time Log'!$B$5:$B$1004,$A58))</f>
      </c>
      <c r="C58" s="14">
        <f>IF($A58="","",SUMIFS('Time Log'!$G$5:$G$1004,'Time Log'!$B$5:$B$1004,$A58,'Time Log'!$H$5:$H$1004,"Yes"))</f>
      </c>
      <c r="D58" s="14">
        <f>IF($A58="","",SUMIFS('Time Log'!$G$5:$G$1004,'Time Log'!$B$5:$B$1004,$A58,'Time Log'!$H$5:$H$1004,"Yes",'Time Log'!$I$5:$I$1004,""))</f>
      </c>
      <c r="E58" s="14">
        <f>IF($A58="","",SUMIFS('Invoices'!$D$5:$D$504,'Invoices'!$B$5:$B$504,$A58))</f>
      </c>
      <c r="F58" s="14">
        <f>IF($A58="","",SUMIFS('Invoices'!$F$5:$F$504,'Invoices'!$B$5:$B$504,$A58))</f>
      </c>
      <c r="G58" s="14">
        <f>IF($A58="","",E58-F58)</f>
      </c>
      <c r="H58" s="14">
        <f>IF($A58="","",SUMIFS('Invoices'!$H$5:$H$504,'Invoices'!$B$5:$B$504,$A58,'Invoices'!$J$5:$J$504,"Current"))</f>
      </c>
      <c r="I58" s="14">
        <f>IF($A58="","",SUMIFS('Invoices'!$H$5:$H$504,'Invoices'!$B$5:$B$504,$A58,'Invoices'!$J$5:$J$504,"30 days"))</f>
      </c>
      <c r="J58" s="14">
        <f>IF($A58="","",SUMIFS('Invoices'!$H$5:$H$504,'Invoices'!$B$5:$B$504,$A58,'Invoices'!$J$5:$J$504,"60 days"))</f>
      </c>
      <c r="K58" s="14">
        <f>IF($A58="","",SUMIFS('Invoices'!$H$5:$H$504,'Invoices'!$B$5:$B$504,$A58,'Invoices'!$J$5:$J$504,"90+ days"))</f>
      </c>
      <c r="L58" s="14">
        <f>IF($A58="","",IFERROR(E58/B58,""))</f>
      </c>
      <c r="M58" s="19">
        <f>IF($A58="","",IFERROR(E58/C58,""))</f>
      </c>
    </row>
    <row r="59" spans="1:13" x14ac:dyDescent="0.25">
      <c r="A59" s="17">
        <f>IF('Clients'!$A$59="","",'Clients'!$A$59)</f>
      </c>
      <c r="B59" s="18">
        <f>IF($A59="","",SUMIFS('Time Log'!$E$5:$E$1004,'Time Log'!$B$5:$B$1004,$A59))</f>
      </c>
      <c r="C59" s="14">
        <f>IF($A59="","",SUMIFS('Time Log'!$G$5:$G$1004,'Time Log'!$B$5:$B$1004,$A59,'Time Log'!$H$5:$H$1004,"Yes"))</f>
      </c>
      <c r="D59" s="14">
        <f>IF($A59="","",SUMIFS('Time Log'!$G$5:$G$1004,'Time Log'!$B$5:$B$1004,$A59,'Time Log'!$H$5:$H$1004,"Yes",'Time Log'!$I$5:$I$1004,""))</f>
      </c>
      <c r="E59" s="14">
        <f>IF($A59="","",SUMIFS('Invoices'!$D$5:$D$504,'Invoices'!$B$5:$B$504,$A59))</f>
      </c>
      <c r="F59" s="14">
        <f>IF($A59="","",SUMIFS('Invoices'!$F$5:$F$504,'Invoices'!$B$5:$B$504,$A59))</f>
      </c>
      <c r="G59" s="14">
        <f>IF($A59="","",E59-F59)</f>
      </c>
      <c r="H59" s="14">
        <f>IF($A59="","",SUMIFS('Invoices'!$H$5:$H$504,'Invoices'!$B$5:$B$504,$A59,'Invoices'!$J$5:$J$504,"Current"))</f>
      </c>
      <c r="I59" s="14">
        <f>IF($A59="","",SUMIFS('Invoices'!$H$5:$H$504,'Invoices'!$B$5:$B$504,$A59,'Invoices'!$J$5:$J$504,"30 days"))</f>
      </c>
      <c r="J59" s="14">
        <f>IF($A59="","",SUMIFS('Invoices'!$H$5:$H$504,'Invoices'!$B$5:$B$504,$A59,'Invoices'!$J$5:$J$504,"60 days"))</f>
      </c>
      <c r="K59" s="14">
        <f>IF($A59="","",SUMIFS('Invoices'!$H$5:$H$504,'Invoices'!$B$5:$B$504,$A59,'Invoices'!$J$5:$J$504,"90+ days"))</f>
      </c>
      <c r="L59" s="14">
        <f>IF($A59="","",IFERROR(E59/B59,""))</f>
      </c>
      <c r="M59" s="19">
        <f>IF($A59="","",IFERROR(E59/C59,""))</f>
      </c>
    </row>
    <row r="60" spans="1:13" x14ac:dyDescent="0.25">
      <c r="A60" s="17">
        <f>IF('Clients'!$A$60="","",'Clients'!$A$60)</f>
      </c>
      <c r="B60" s="18">
        <f>IF($A60="","",SUMIFS('Time Log'!$E$5:$E$1004,'Time Log'!$B$5:$B$1004,$A60))</f>
      </c>
      <c r="C60" s="14">
        <f>IF($A60="","",SUMIFS('Time Log'!$G$5:$G$1004,'Time Log'!$B$5:$B$1004,$A60,'Time Log'!$H$5:$H$1004,"Yes"))</f>
      </c>
      <c r="D60" s="14">
        <f>IF($A60="","",SUMIFS('Time Log'!$G$5:$G$1004,'Time Log'!$B$5:$B$1004,$A60,'Time Log'!$H$5:$H$1004,"Yes",'Time Log'!$I$5:$I$1004,""))</f>
      </c>
      <c r="E60" s="14">
        <f>IF($A60="","",SUMIFS('Invoices'!$D$5:$D$504,'Invoices'!$B$5:$B$504,$A60))</f>
      </c>
      <c r="F60" s="14">
        <f>IF($A60="","",SUMIFS('Invoices'!$F$5:$F$504,'Invoices'!$B$5:$B$504,$A60))</f>
      </c>
      <c r="G60" s="14">
        <f>IF($A60="","",E60-F60)</f>
      </c>
      <c r="H60" s="14">
        <f>IF($A60="","",SUMIFS('Invoices'!$H$5:$H$504,'Invoices'!$B$5:$B$504,$A60,'Invoices'!$J$5:$J$504,"Current"))</f>
      </c>
      <c r="I60" s="14">
        <f>IF($A60="","",SUMIFS('Invoices'!$H$5:$H$504,'Invoices'!$B$5:$B$504,$A60,'Invoices'!$J$5:$J$504,"30 days"))</f>
      </c>
      <c r="J60" s="14">
        <f>IF($A60="","",SUMIFS('Invoices'!$H$5:$H$504,'Invoices'!$B$5:$B$504,$A60,'Invoices'!$J$5:$J$504,"60 days"))</f>
      </c>
      <c r="K60" s="14">
        <f>IF($A60="","",SUMIFS('Invoices'!$H$5:$H$504,'Invoices'!$B$5:$B$504,$A60,'Invoices'!$J$5:$J$504,"90+ days"))</f>
      </c>
      <c r="L60" s="14">
        <f>IF($A60="","",IFERROR(E60/B60,""))</f>
      </c>
      <c r="M60" s="19">
        <f>IF($A60="","",IFERROR(E60/C60,""))</f>
      </c>
    </row>
    <row r="61" spans="1:13" x14ac:dyDescent="0.25">
      <c r="A61" s="17">
        <f>IF('Clients'!$A$61="","",'Clients'!$A$61)</f>
      </c>
      <c r="B61" s="18">
        <f>IF($A61="","",SUMIFS('Time Log'!$E$5:$E$1004,'Time Log'!$B$5:$B$1004,$A61))</f>
      </c>
      <c r="C61" s="14">
        <f>IF($A61="","",SUMIFS('Time Log'!$G$5:$G$1004,'Time Log'!$B$5:$B$1004,$A61,'Time Log'!$H$5:$H$1004,"Yes"))</f>
      </c>
      <c r="D61" s="14">
        <f>IF($A61="","",SUMIFS('Time Log'!$G$5:$G$1004,'Time Log'!$B$5:$B$1004,$A61,'Time Log'!$H$5:$H$1004,"Yes",'Time Log'!$I$5:$I$1004,""))</f>
      </c>
      <c r="E61" s="14">
        <f>IF($A61="","",SUMIFS('Invoices'!$D$5:$D$504,'Invoices'!$B$5:$B$504,$A61))</f>
      </c>
      <c r="F61" s="14">
        <f>IF($A61="","",SUMIFS('Invoices'!$F$5:$F$504,'Invoices'!$B$5:$B$504,$A61))</f>
      </c>
      <c r="G61" s="14">
        <f>IF($A61="","",E61-F61)</f>
      </c>
      <c r="H61" s="14">
        <f>IF($A61="","",SUMIFS('Invoices'!$H$5:$H$504,'Invoices'!$B$5:$B$504,$A61,'Invoices'!$J$5:$J$504,"Current"))</f>
      </c>
      <c r="I61" s="14">
        <f>IF($A61="","",SUMIFS('Invoices'!$H$5:$H$504,'Invoices'!$B$5:$B$504,$A61,'Invoices'!$J$5:$J$504,"30 days"))</f>
      </c>
      <c r="J61" s="14">
        <f>IF($A61="","",SUMIFS('Invoices'!$H$5:$H$504,'Invoices'!$B$5:$B$504,$A61,'Invoices'!$J$5:$J$504,"60 days"))</f>
      </c>
      <c r="K61" s="14">
        <f>IF($A61="","",SUMIFS('Invoices'!$H$5:$H$504,'Invoices'!$B$5:$B$504,$A61,'Invoices'!$J$5:$J$504,"90+ days"))</f>
      </c>
      <c r="L61" s="14">
        <f>IF($A61="","",IFERROR(E61/B61,""))</f>
      </c>
      <c r="M61" s="19">
        <f>IF($A61="","",IFERROR(E61/C61,""))</f>
      </c>
    </row>
    <row r="62" spans="1:13" x14ac:dyDescent="0.25">
      <c r="A62" s="17">
        <f>IF('Clients'!$A$62="","",'Clients'!$A$62)</f>
      </c>
      <c r="B62" s="18">
        <f>IF($A62="","",SUMIFS('Time Log'!$E$5:$E$1004,'Time Log'!$B$5:$B$1004,$A62))</f>
      </c>
      <c r="C62" s="14">
        <f>IF($A62="","",SUMIFS('Time Log'!$G$5:$G$1004,'Time Log'!$B$5:$B$1004,$A62,'Time Log'!$H$5:$H$1004,"Yes"))</f>
      </c>
      <c r="D62" s="14">
        <f>IF($A62="","",SUMIFS('Time Log'!$G$5:$G$1004,'Time Log'!$B$5:$B$1004,$A62,'Time Log'!$H$5:$H$1004,"Yes",'Time Log'!$I$5:$I$1004,""))</f>
      </c>
      <c r="E62" s="14">
        <f>IF($A62="","",SUMIFS('Invoices'!$D$5:$D$504,'Invoices'!$B$5:$B$504,$A62))</f>
      </c>
      <c r="F62" s="14">
        <f>IF($A62="","",SUMIFS('Invoices'!$F$5:$F$504,'Invoices'!$B$5:$B$504,$A62))</f>
      </c>
      <c r="G62" s="14">
        <f>IF($A62="","",E62-F62)</f>
      </c>
      <c r="H62" s="14">
        <f>IF($A62="","",SUMIFS('Invoices'!$H$5:$H$504,'Invoices'!$B$5:$B$504,$A62,'Invoices'!$J$5:$J$504,"Current"))</f>
      </c>
      <c r="I62" s="14">
        <f>IF($A62="","",SUMIFS('Invoices'!$H$5:$H$504,'Invoices'!$B$5:$B$504,$A62,'Invoices'!$J$5:$J$504,"30 days"))</f>
      </c>
      <c r="J62" s="14">
        <f>IF($A62="","",SUMIFS('Invoices'!$H$5:$H$504,'Invoices'!$B$5:$B$504,$A62,'Invoices'!$J$5:$J$504,"60 days"))</f>
      </c>
      <c r="K62" s="14">
        <f>IF($A62="","",SUMIFS('Invoices'!$H$5:$H$504,'Invoices'!$B$5:$B$504,$A62,'Invoices'!$J$5:$J$504,"90+ days"))</f>
      </c>
      <c r="L62" s="14">
        <f>IF($A62="","",IFERROR(E62/B62,""))</f>
      </c>
      <c r="M62" s="19">
        <f>IF($A62="","",IFERROR(E62/C62,""))</f>
      </c>
    </row>
    <row r="63" spans="1:13" x14ac:dyDescent="0.25">
      <c r="A63" s="17">
        <f>IF('Clients'!$A$63="","",'Clients'!$A$63)</f>
      </c>
      <c r="B63" s="18">
        <f>IF($A63="","",SUMIFS('Time Log'!$E$5:$E$1004,'Time Log'!$B$5:$B$1004,$A63))</f>
      </c>
      <c r="C63" s="14">
        <f>IF($A63="","",SUMIFS('Time Log'!$G$5:$G$1004,'Time Log'!$B$5:$B$1004,$A63,'Time Log'!$H$5:$H$1004,"Yes"))</f>
      </c>
      <c r="D63" s="14">
        <f>IF($A63="","",SUMIFS('Time Log'!$G$5:$G$1004,'Time Log'!$B$5:$B$1004,$A63,'Time Log'!$H$5:$H$1004,"Yes",'Time Log'!$I$5:$I$1004,""))</f>
      </c>
      <c r="E63" s="14">
        <f>IF($A63="","",SUMIFS('Invoices'!$D$5:$D$504,'Invoices'!$B$5:$B$504,$A63))</f>
      </c>
      <c r="F63" s="14">
        <f>IF($A63="","",SUMIFS('Invoices'!$F$5:$F$504,'Invoices'!$B$5:$B$504,$A63))</f>
      </c>
      <c r="G63" s="14">
        <f>IF($A63="","",E63-F63)</f>
      </c>
      <c r="H63" s="14">
        <f>IF($A63="","",SUMIFS('Invoices'!$H$5:$H$504,'Invoices'!$B$5:$B$504,$A63,'Invoices'!$J$5:$J$504,"Current"))</f>
      </c>
      <c r="I63" s="14">
        <f>IF($A63="","",SUMIFS('Invoices'!$H$5:$H$504,'Invoices'!$B$5:$B$504,$A63,'Invoices'!$J$5:$J$504,"30 days"))</f>
      </c>
      <c r="J63" s="14">
        <f>IF($A63="","",SUMIFS('Invoices'!$H$5:$H$504,'Invoices'!$B$5:$B$504,$A63,'Invoices'!$J$5:$J$504,"60 days"))</f>
      </c>
      <c r="K63" s="14">
        <f>IF($A63="","",SUMIFS('Invoices'!$H$5:$H$504,'Invoices'!$B$5:$B$504,$A63,'Invoices'!$J$5:$J$504,"90+ days"))</f>
      </c>
      <c r="L63" s="14">
        <f>IF($A63="","",IFERROR(E63/B63,""))</f>
      </c>
      <c r="M63" s="19">
        <f>IF($A63="","",IFERROR(E63/C63,""))</f>
      </c>
    </row>
    <row r="64" spans="1:13" x14ac:dyDescent="0.25">
      <c r="A64" s="17">
        <f>IF('Clients'!$A$64="","",'Clients'!$A$64)</f>
      </c>
      <c r="B64" s="18">
        <f>IF($A64="","",SUMIFS('Time Log'!$E$5:$E$1004,'Time Log'!$B$5:$B$1004,$A64))</f>
      </c>
      <c r="C64" s="14">
        <f>IF($A64="","",SUMIFS('Time Log'!$G$5:$G$1004,'Time Log'!$B$5:$B$1004,$A64,'Time Log'!$H$5:$H$1004,"Yes"))</f>
      </c>
      <c r="D64" s="14">
        <f>IF($A64="","",SUMIFS('Time Log'!$G$5:$G$1004,'Time Log'!$B$5:$B$1004,$A64,'Time Log'!$H$5:$H$1004,"Yes",'Time Log'!$I$5:$I$1004,""))</f>
      </c>
      <c r="E64" s="14">
        <f>IF($A64="","",SUMIFS('Invoices'!$D$5:$D$504,'Invoices'!$B$5:$B$504,$A64))</f>
      </c>
      <c r="F64" s="14">
        <f>IF($A64="","",SUMIFS('Invoices'!$F$5:$F$504,'Invoices'!$B$5:$B$504,$A64))</f>
      </c>
      <c r="G64" s="14">
        <f>IF($A64="","",E64-F64)</f>
      </c>
      <c r="H64" s="14">
        <f>IF($A64="","",SUMIFS('Invoices'!$H$5:$H$504,'Invoices'!$B$5:$B$504,$A64,'Invoices'!$J$5:$J$504,"Current"))</f>
      </c>
      <c r="I64" s="14">
        <f>IF($A64="","",SUMIFS('Invoices'!$H$5:$H$504,'Invoices'!$B$5:$B$504,$A64,'Invoices'!$J$5:$J$504,"30 days"))</f>
      </c>
      <c r="J64" s="14">
        <f>IF($A64="","",SUMIFS('Invoices'!$H$5:$H$504,'Invoices'!$B$5:$B$504,$A64,'Invoices'!$J$5:$J$504,"60 days"))</f>
      </c>
      <c r="K64" s="14">
        <f>IF($A64="","",SUMIFS('Invoices'!$H$5:$H$504,'Invoices'!$B$5:$B$504,$A64,'Invoices'!$J$5:$J$504,"90+ days"))</f>
      </c>
      <c r="L64" s="14">
        <f>IF($A64="","",IFERROR(E64/B64,""))</f>
      </c>
      <c r="M64" s="19">
        <f>IF($A64="","",IFERROR(E64/C64,""))</f>
      </c>
    </row>
    <row r="65" spans="1:13" x14ac:dyDescent="0.25">
      <c r="A65" s="17">
        <f>IF('Clients'!$A$65="","",'Clients'!$A$65)</f>
      </c>
      <c r="B65" s="18">
        <f>IF($A65="","",SUMIFS('Time Log'!$E$5:$E$1004,'Time Log'!$B$5:$B$1004,$A65))</f>
      </c>
      <c r="C65" s="14">
        <f>IF($A65="","",SUMIFS('Time Log'!$G$5:$G$1004,'Time Log'!$B$5:$B$1004,$A65,'Time Log'!$H$5:$H$1004,"Yes"))</f>
      </c>
      <c r="D65" s="14">
        <f>IF($A65="","",SUMIFS('Time Log'!$G$5:$G$1004,'Time Log'!$B$5:$B$1004,$A65,'Time Log'!$H$5:$H$1004,"Yes",'Time Log'!$I$5:$I$1004,""))</f>
      </c>
      <c r="E65" s="14">
        <f>IF($A65="","",SUMIFS('Invoices'!$D$5:$D$504,'Invoices'!$B$5:$B$504,$A65))</f>
      </c>
      <c r="F65" s="14">
        <f>IF($A65="","",SUMIFS('Invoices'!$F$5:$F$504,'Invoices'!$B$5:$B$504,$A65))</f>
      </c>
      <c r="G65" s="14">
        <f>IF($A65="","",E65-F65)</f>
      </c>
      <c r="H65" s="14">
        <f>IF($A65="","",SUMIFS('Invoices'!$H$5:$H$504,'Invoices'!$B$5:$B$504,$A65,'Invoices'!$J$5:$J$504,"Current"))</f>
      </c>
      <c r="I65" s="14">
        <f>IF($A65="","",SUMIFS('Invoices'!$H$5:$H$504,'Invoices'!$B$5:$B$504,$A65,'Invoices'!$J$5:$J$504,"30 days"))</f>
      </c>
      <c r="J65" s="14">
        <f>IF($A65="","",SUMIFS('Invoices'!$H$5:$H$504,'Invoices'!$B$5:$B$504,$A65,'Invoices'!$J$5:$J$504,"60 days"))</f>
      </c>
      <c r="K65" s="14">
        <f>IF($A65="","",SUMIFS('Invoices'!$H$5:$H$504,'Invoices'!$B$5:$B$504,$A65,'Invoices'!$J$5:$J$504,"90+ days"))</f>
      </c>
      <c r="L65" s="14">
        <f>IF($A65="","",IFERROR(E65/B65,""))</f>
      </c>
      <c r="M65" s="19">
        <f>IF($A65="","",IFERROR(E65/C65,""))</f>
      </c>
    </row>
    <row r="66" spans="1:13" x14ac:dyDescent="0.25">
      <c r="A66" s="17">
        <f>IF('Clients'!$A$66="","",'Clients'!$A$66)</f>
      </c>
      <c r="B66" s="18">
        <f>IF($A66="","",SUMIFS('Time Log'!$E$5:$E$1004,'Time Log'!$B$5:$B$1004,$A66))</f>
      </c>
      <c r="C66" s="14">
        <f>IF($A66="","",SUMIFS('Time Log'!$G$5:$G$1004,'Time Log'!$B$5:$B$1004,$A66,'Time Log'!$H$5:$H$1004,"Yes"))</f>
      </c>
      <c r="D66" s="14">
        <f>IF($A66="","",SUMIFS('Time Log'!$G$5:$G$1004,'Time Log'!$B$5:$B$1004,$A66,'Time Log'!$H$5:$H$1004,"Yes",'Time Log'!$I$5:$I$1004,""))</f>
      </c>
      <c r="E66" s="14">
        <f>IF($A66="","",SUMIFS('Invoices'!$D$5:$D$504,'Invoices'!$B$5:$B$504,$A66))</f>
      </c>
      <c r="F66" s="14">
        <f>IF($A66="","",SUMIFS('Invoices'!$F$5:$F$504,'Invoices'!$B$5:$B$504,$A66))</f>
      </c>
      <c r="G66" s="14">
        <f>IF($A66="","",E66-F66)</f>
      </c>
      <c r="H66" s="14">
        <f>IF($A66="","",SUMIFS('Invoices'!$H$5:$H$504,'Invoices'!$B$5:$B$504,$A66,'Invoices'!$J$5:$J$504,"Current"))</f>
      </c>
      <c r="I66" s="14">
        <f>IF($A66="","",SUMIFS('Invoices'!$H$5:$H$504,'Invoices'!$B$5:$B$504,$A66,'Invoices'!$J$5:$J$504,"30 days"))</f>
      </c>
      <c r="J66" s="14">
        <f>IF($A66="","",SUMIFS('Invoices'!$H$5:$H$504,'Invoices'!$B$5:$B$504,$A66,'Invoices'!$J$5:$J$504,"60 days"))</f>
      </c>
      <c r="K66" s="14">
        <f>IF($A66="","",SUMIFS('Invoices'!$H$5:$H$504,'Invoices'!$B$5:$B$504,$A66,'Invoices'!$J$5:$J$504,"90+ days"))</f>
      </c>
      <c r="L66" s="14">
        <f>IF($A66="","",IFERROR(E66/B66,""))</f>
      </c>
      <c r="M66" s="19">
        <f>IF($A66="","",IFERROR(E66/C66,""))</f>
      </c>
    </row>
    <row r="67" spans="1:13" x14ac:dyDescent="0.25">
      <c r="A67" s="17">
        <f>IF('Clients'!$A$67="","",'Clients'!$A$67)</f>
      </c>
      <c r="B67" s="18">
        <f>IF($A67="","",SUMIFS('Time Log'!$E$5:$E$1004,'Time Log'!$B$5:$B$1004,$A67))</f>
      </c>
      <c r="C67" s="14">
        <f>IF($A67="","",SUMIFS('Time Log'!$G$5:$G$1004,'Time Log'!$B$5:$B$1004,$A67,'Time Log'!$H$5:$H$1004,"Yes"))</f>
      </c>
      <c r="D67" s="14">
        <f>IF($A67="","",SUMIFS('Time Log'!$G$5:$G$1004,'Time Log'!$B$5:$B$1004,$A67,'Time Log'!$H$5:$H$1004,"Yes",'Time Log'!$I$5:$I$1004,""))</f>
      </c>
      <c r="E67" s="14">
        <f>IF($A67="","",SUMIFS('Invoices'!$D$5:$D$504,'Invoices'!$B$5:$B$504,$A67))</f>
      </c>
      <c r="F67" s="14">
        <f>IF($A67="","",SUMIFS('Invoices'!$F$5:$F$504,'Invoices'!$B$5:$B$504,$A67))</f>
      </c>
      <c r="G67" s="14">
        <f>IF($A67="","",E67-F67)</f>
      </c>
      <c r="H67" s="14">
        <f>IF($A67="","",SUMIFS('Invoices'!$H$5:$H$504,'Invoices'!$B$5:$B$504,$A67,'Invoices'!$J$5:$J$504,"Current"))</f>
      </c>
      <c r="I67" s="14">
        <f>IF($A67="","",SUMIFS('Invoices'!$H$5:$H$504,'Invoices'!$B$5:$B$504,$A67,'Invoices'!$J$5:$J$504,"30 days"))</f>
      </c>
      <c r="J67" s="14">
        <f>IF($A67="","",SUMIFS('Invoices'!$H$5:$H$504,'Invoices'!$B$5:$B$504,$A67,'Invoices'!$J$5:$J$504,"60 days"))</f>
      </c>
      <c r="K67" s="14">
        <f>IF($A67="","",SUMIFS('Invoices'!$H$5:$H$504,'Invoices'!$B$5:$B$504,$A67,'Invoices'!$J$5:$J$504,"90+ days"))</f>
      </c>
      <c r="L67" s="14">
        <f>IF($A67="","",IFERROR(E67/B67,""))</f>
      </c>
      <c r="M67" s="19">
        <f>IF($A67="","",IFERROR(E67/C67,""))</f>
      </c>
    </row>
    <row r="68" spans="1:13" x14ac:dyDescent="0.25">
      <c r="A68" s="17">
        <f>IF('Clients'!$A$68="","",'Clients'!$A$68)</f>
      </c>
      <c r="B68" s="18">
        <f>IF($A68="","",SUMIFS('Time Log'!$E$5:$E$1004,'Time Log'!$B$5:$B$1004,$A68))</f>
      </c>
      <c r="C68" s="14">
        <f>IF($A68="","",SUMIFS('Time Log'!$G$5:$G$1004,'Time Log'!$B$5:$B$1004,$A68,'Time Log'!$H$5:$H$1004,"Yes"))</f>
      </c>
      <c r="D68" s="14">
        <f>IF($A68="","",SUMIFS('Time Log'!$G$5:$G$1004,'Time Log'!$B$5:$B$1004,$A68,'Time Log'!$H$5:$H$1004,"Yes",'Time Log'!$I$5:$I$1004,""))</f>
      </c>
      <c r="E68" s="14">
        <f>IF($A68="","",SUMIFS('Invoices'!$D$5:$D$504,'Invoices'!$B$5:$B$504,$A68))</f>
      </c>
      <c r="F68" s="14">
        <f>IF($A68="","",SUMIFS('Invoices'!$F$5:$F$504,'Invoices'!$B$5:$B$504,$A68))</f>
      </c>
      <c r="G68" s="14">
        <f>IF($A68="","",E68-F68)</f>
      </c>
      <c r="H68" s="14">
        <f>IF($A68="","",SUMIFS('Invoices'!$H$5:$H$504,'Invoices'!$B$5:$B$504,$A68,'Invoices'!$J$5:$J$504,"Current"))</f>
      </c>
      <c r="I68" s="14">
        <f>IF($A68="","",SUMIFS('Invoices'!$H$5:$H$504,'Invoices'!$B$5:$B$504,$A68,'Invoices'!$J$5:$J$504,"30 days"))</f>
      </c>
      <c r="J68" s="14">
        <f>IF($A68="","",SUMIFS('Invoices'!$H$5:$H$504,'Invoices'!$B$5:$B$504,$A68,'Invoices'!$J$5:$J$504,"60 days"))</f>
      </c>
      <c r="K68" s="14">
        <f>IF($A68="","",SUMIFS('Invoices'!$H$5:$H$504,'Invoices'!$B$5:$B$504,$A68,'Invoices'!$J$5:$J$504,"90+ days"))</f>
      </c>
      <c r="L68" s="14">
        <f>IF($A68="","",IFERROR(E68/B68,""))</f>
      </c>
      <c r="M68" s="19">
        <f>IF($A68="","",IFERROR(E68/C68,""))</f>
      </c>
    </row>
    <row r="69" spans="1:13" x14ac:dyDescent="0.25">
      <c r="A69" s="17">
        <f>IF('Clients'!$A$69="","",'Clients'!$A$69)</f>
      </c>
      <c r="B69" s="18">
        <f>IF($A69="","",SUMIFS('Time Log'!$E$5:$E$1004,'Time Log'!$B$5:$B$1004,$A69))</f>
      </c>
      <c r="C69" s="14">
        <f>IF($A69="","",SUMIFS('Time Log'!$G$5:$G$1004,'Time Log'!$B$5:$B$1004,$A69,'Time Log'!$H$5:$H$1004,"Yes"))</f>
      </c>
      <c r="D69" s="14">
        <f>IF($A69="","",SUMIFS('Time Log'!$G$5:$G$1004,'Time Log'!$B$5:$B$1004,$A69,'Time Log'!$H$5:$H$1004,"Yes",'Time Log'!$I$5:$I$1004,""))</f>
      </c>
      <c r="E69" s="14">
        <f>IF($A69="","",SUMIFS('Invoices'!$D$5:$D$504,'Invoices'!$B$5:$B$504,$A69))</f>
      </c>
      <c r="F69" s="14">
        <f>IF($A69="","",SUMIFS('Invoices'!$F$5:$F$504,'Invoices'!$B$5:$B$504,$A69))</f>
      </c>
      <c r="G69" s="14">
        <f>IF($A69="","",E69-F69)</f>
      </c>
      <c r="H69" s="14">
        <f>IF($A69="","",SUMIFS('Invoices'!$H$5:$H$504,'Invoices'!$B$5:$B$504,$A69,'Invoices'!$J$5:$J$504,"Current"))</f>
      </c>
      <c r="I69" s="14">
        <f>IF($A69="","",SUMIFS('Invoices'!$H$5:$H$504,'Invoices'!$B$5:$B$504,$A69,'Invoices'!$J$5:$J$504,"30 days"))</f>
      </c>
      <c r="J69" s="14">
        <f>IF($A69="","",SUMIFS('Invoices'!$H$5:$H$504,'Invoices'!$B$5:$B$504,$A69,'Invoices'!$J$5:$J$504,"60 days"))</f>
      </c>
      <c r="K69" s="14">
        <f>IF($A69="","",SUMIFS('Invoices'!$H$5:$H$504,'Invoices'!$B$5:$B$504,$A69,'Invoices'!$J$5:$J$504,"90+ days"))</f>
      </c>
      <c r="L69" s="14">
        <f>IF($A69="","",IFERROR(E69/B69,""))</f>
      </c>
      <c r="M69" s="19">
        <f>IF($A69="","",IFERROR(E69/C69,""))</f>
      </c>
    </row>
    <row r="70" spans="1:13" x14ac:dyDescent="0.25">
      <c r="A70" s="17">
        <f>IF('Clients'!$A$70="","",'Clients'!$A$70)</f>
      </c>
      <c r="B70" s="18">
        <f>IF($A70="","",SUMIFS('Time Log'!$E$5:$E$1004,'Time Log'!$B$5:$B$1004,$A70))</f>
      </c>
      <c r="C70" s="14">
        <f>IF($A70="","",SUMIFS('Time Log'!$G$5:$G$1004,'Time Log'!$B$5:$B$1004,$A70,'Time Log'!$H$5:$H$1004,"Yes"))</f>
      </c>
      <c r="D70" s="14">
        <f>IF($A70="","",SUMIFS('Time Log'!$G$5:$G$1004,'Time Log'!$B$5:$B$1004,$A70,'Time Log'!$H$5:$H$1004,"Yes",'Time Log'!$I$5:$I$1004,""))</f>
      </c>
      <c r="E70" s="14">
        <f>IF($A70="","",SUMIFS('Invoices'!$D$5:$D$504,'Invoices'!$B$5:$B$504,$A70))</f>
      </c>
      <c r="F70" s="14">
        <f>IF($A70="","",SUMIFS('Invoices'!$F$5:$F$504,'Invoices'!$B$5:$B$504,$A70))</f>
      </c>
      <c r="G70" s="14">
        <f>IF($A70="","",E70-F70)</f>
      </c>
      <c r="H70" s="14">
        <f>IF($A70="","",SUMIFS('Invoices'!$H$5:$H$504,'Invoices'!$B$5:$B$504,$A70,'Invoices'!$J$5:$J$504,"Current"))</f>
      </c>
      <c r="I70" s="14">
        <f>IF($A70="","",SUMIFS('Invoices'!$H$5:$H$504,'Invoices'!$B$5:$B$504,$A70,'Invoices'!$J$5:$J$504,"30 days"))</f>
      </c>
      <c r="J70" s="14">
        <f>IF($A70="","",SUMIFS('Invoices'!$H$5:$H$504,'Invoices'!$B$5:$B$504,$A70,'Invoices'!$J$5:$J$504,"60 days"))</f>
      </c>
      <c r="K70" s="14">
        <f>IF($A70="","",SUMIFS('Invoices'!$H$5:$H$504,'Invoices'!$B$5:$B$504,$A70,'Invoices'!$J$5:$J$504,"90+ days"))</f>
      </c>
      <c r="L70" s="14">
        <f>IF($A70="","",IFERROR(E70/B70,""))</f>
      </c>
      <c r="M70" s="19">
        <f>IF($A70="","",IFERROR(E70/C70,""))</f>
      </c>
    </row>
    <row r="71" spans="1:13" x14ac:dyDescent="0.25">
      <c r="A71" s="17">
        <f>IF('Clients'!$A$71="","",'Clients'!$A$71)</f>
      </c>
      <c r="B71" s="18">
        <f>IF($A71="","",SUMIFS('Time Log'!$E$5:$E$1004,'Time Log'!$B$5:$B$1004,$A71))</f>
      </c>
      <c r="C71" s="14">
        <f>IF($A71="","",SUMIFS('Time Log'!$G$5:$G$1004,'Time Log'!$B$5:$B$1004,$A71,'Time Log'!$H$5:$H$1004,"Yes"))</f>
      </c>
      <c r="D71" s="14">
        <f>IF($A71="","",SUMIFS('Time Log'!$G$5:$G$1004,'Time Log'!$B$5:$B$1004,$A71,'Time Log'!$H$5:$H$1004,"Yes",'Time Log'!$I$5:$I$1004,""))</f>
      </c>
      <c r="E71" s="14">
        <f>IF($A71="","",SUMIFS('Invoices'!$D$5:$D$504,'Invoices'!$B$5:$B$504,$A71))</f>
      </c>
      <c r="F71" s="14">
        <f>IF($A71="","",SUMIFS('Invoices'!$F$5:$F$504,'Invoices'!$B$5:$B$504,$A71))</f>
      </c>
      <c r="G71" s="14">
        <f>IF($A71="","",E71-F71)</f>
      </c>
      <c r="H71" s="14">
        <f>IF($A71="","",SUMIFS('Invoices'!$H$5:$H$504,'Invoices'!$B$5:$B$504,$A71,'Invoices'!$J$5:$J$504,"Current"))</f>
      </c>
      <c r="I71" s="14">
        <f>IF($A71="","",SUMIFS('Invoices'!$H$5:$H$504,'Invoices'!$B$5:$B$504,$A71,'Invoices'!$J$5:$J$504,"30 days"))</f>
      </c>
      <c r="J71" s="14">
        <f>IF($A71="","",SUMIFS('Invoices'!$H$5:$H$504,'Invoices'!$B$5:$B$504,$A71,'Invoices'!$J$5:$J$504,"60 days"))</f>
      </c>
      <c r="K71" s="14">
        <f>IF($A71="","",SUMIFS('Invoices'!$H$5:$H$504,'Invoices'!$B$5:$B$504,$A71,'Invoices'!$J$5:$J$504,"90+ days"))</f>
      </c>
      <c r="L71" s="14">
        <f>IF($A71="","",IFERROR(E71/B71,""))</f>
      </c>
      <c r="M71" s="19">
        <f>IF($A71="","",IFERROR(E71/C71,""))</f>
      </c>
    </row>
    <row r="72" spans="1:13" x14ac:dyDescent="0.25">
      <c r="A72" s="17">
        <f>IF('Clients'!$A$72="","",'Clients'!$A$72)</f>
      </c>
      <c r="B72" s="18">
        <f>IF($A72="","",SUMIFS('Time Log'!$E$5:$E$1004,'Time Log'!$B$5:$B$1004,$A72))</f>
      </c>
      <c r="C72" s="14">
        <f>IF($A72="","",SUMIFS('Time Log'!$G$5:$G$1004,'Time Log'!$B$5:$B$1004,$A72,'Time Log'!$H$5:$H$1004,"Yes"))</f>
      </c>
      <c r="D72" s="14">
        <f>IF($A72="","",SUMIFS('Time Log'!$G$5:$G$1004,'Time Log'!$B$5:$B$1004,$A72,'Time Log'!$H$5:$H$1004,"Yes",'Time Log'!$I$5:$I$1004,""))</f>
      </c>
      <c r="E72" s="14">
        <f>IF($A72="","",SUMIFS('Invoices'!$D$5:$D$504,'Invoices'!$B$5:$B$504,$A72))</f>
      </c>
      <c r="F72" s="14">
        <f>IF($A72="","",SUMIFS('Invoices'!$F$5:$F$504,'Invoices'!$B$5:$B$504,$A72))</f>
      </c>
      <c r="G72" s="14">
        <f>IF($A72="","",E72-F72)</f>
      </c>
      <c r="H72" s="14">
        <f>IF($A72="","",SUMIFS('Invoices'!$H$5:$H$504,'Invoices'!$B$5:$B$504,$A72,'Invoices'!$J$5:$J$504,"Current"))</f>
      </c>
      <c r="I72" s="14">
        <f>IF($A72="","",SUMIFS('Invoices'!$H$5:$H$504,'Invoices'!$B$5:$B$504,$A72,'Invoices'!$J$5:$J$504,"30 days"))</f>
      </c>
      <c r="J72" s="14">
        <f>IF($A72="","",SUMIFS('Invoices'!$H$5:$H$504,'Invoices'!$B$5:$B$504,$A72,'Invoices'!$J$5:$J$504,"60 days"))</f>
      </c>
      <c r="K72" s="14">
        <f>IF($A72="","",SUMIFS('Invoices'!$H$5:$H$504,'Invoices'!$B$5:$B$504,$A72,'Invoices'!$J$5:$J$504,"90+ days"))</f>
      </c>
      <c r="L72" s="14">
        <f>IF($A72="","",IFERROR(E72/B72,""))</f>
      </c>
      <c r="M72" s="19">
        <f>IF($A72="","",IFERROR(E72/C72,""))</f>
      </c>
    </row>
    <row r="73" spans="1:13" x14ac:dyDescent="0.25">
      <c r="A73" s="17">
        <f>IF('Clients'!$A$73="","",'Clients'!$A$73)</f>
      </c>
      <c r="B73" s="18">
        <f>IF($A73="","",SUMIFS('Time Log'!$E$5:$E$1004,'Time Log'!$B$5:$B$1004,$A73))</f>
      </c>
      <c r="C73" s="14">
        <f>IF($A73="","",SUMIFS('Time Log'!$G$5:$G$1004,'Time Log'!$B$5:$B$1004,$A73,'Time Log'!$H$5:$H$1004,"Yes"))</f>
      </c>
      <c r="D73" s="14">
        <f>IF($A73="","",SUMIFS('Time Log'!$G$5:$G$1004,'Time Log'!$B$5:$B$1004,$A73,'Time Log'!$H$5:$H$1004,"Yes",'Time Log'!$I$5:$I$1004,""))</f>
      </c>
      <c r="E73" s="14">
        <f>IF($A73="","",SUMIFS('Invoices'!$D$5:$D$504,'Invoices'!$B$5:$B$504,$A73))</f>
      </c>
      <c r="F73" s="14">
        <f>IF($A73="","",SUMIFS('Invoices'!$F$5:$F$504,'Invoices'!$B$5:$B$504,$A73))</f>
      </c>
      <c r="G73" s="14">
        <f>IF($A73="","",E73-F73)</f>
      </c>
      <c r="H73" s="14">
        <f>IF($A73="","",SUMIFS('Invoices'!$H$5:$H$504,'Invoices'!$B$5:$B$504,$A73,'Invoices'!$J$5:$J$504,"Current"))</f>
      </c>
      <c r="I73" s="14">
        <f>IF($A73="","",SUMIFS('Invoices'!$H$5:$H$504,'Invoices'!$B$5:$B$504,$A73,'Invoices'!$J$5:$J$504,"30 days"))</f>
      </c>
      <c r="J73" s="14">
        <f>IF($A73="","",SUMIFS('Invoices'!$H$5:$H$504,'Invoices'!$B$5:$B$504,$A73,'Invoices'!$J$5:$J$504,"60 days"))</f>
      </c>
      <c r="K73" s="14">
        <f>IF($A73="","",SUMIFS('Invoices'!$H$5:$H$504,'Invoices'!$B$5:$B$504,$A73,'Invoices'!$J$5:$J$504,"90+ days"))</f>
      </c>
      <c r="L73" s="14">
        <f>IF($A73="","",IFERROR(E73/B73,""))</f>
      </c>
      <c r="M73" s="19">
        <f>IF($A73="","",IFERROR(E73/C73,""))</f>
      </c>
    </row>
    <row r="74" spans="1:13" x14ac:dyDescent="0.25">
      <c r="A74" s="17">
        <f>IF('Clients'!$A$74="","",'Clients'!$A$74)</f>
      </c>
      <c r="B74" s="18">
        <f>IF($A74="","",SUMIFS('Time Log'!$E$5:$E$1004,'Time Log'!$B$5:$B$1004,$A74))</f>
      </c>
      <c r="C74" s="14">
        <f>IF($A74="","",SUMIFS('Time Log'!$G$5:$G$1004,'Time Log'!$B$5:$B$1004,$A74,'Time Log'!$H$5:$H$1004,"Yes"))</f>
      </c>
      <c r="D74" s="14">
        <f>IF($A74="","",SUMIFS('Time Log'!$G$5:$G$1004,'Time Log'!$B$5:$B$1004,$A74,'Time Log'!$H$5:$H$1004,"Yes",'Time Log'!$I$5:$I$1004,""))</f>
      </c>
      <c r="E74" s="14">
        <f>IF($A74="","",SUMIFS('Invoices'!$D$5:$D$504,'Invoices'!$B$5:$B$504,$A74))</f>
      </c>
      <c r="F74" s="14">
        <f>IF($A74="","",SUMIFS('Invoices'!$F$5:$F$504,'Invoices'!$B$5:$B$504,$A74))</f>
      </c>
      <c r="G74" s="14">
        <f>IF($A74="","",E74-F74)</f>
      </c>
      <c r="H74" s="14">
        <f>IF($A74="","",SUMIFS('Invoices'!$H$5:$H$504,'Invoices'!$B$5:$B$504,$A74,'Invoices'!$J$5:$J$504,"Current"))</f>
      </c>
      <c r="I74" s="14">
        <f>IF($A74="","",SUMIFS('Invoices'!$H$5:$H$504,'Invoices'!$B$5:$B$504,$A74,'Invoices'!$J$5:$J$504,"30 days"))</f>
      </c>
      <c r="J74" s="14">
        <f>IF($A74="","",SUMIFS('Invoices'!$H$5:$H$504,'Invoices'!$B$5:$B$504,$A74,'Invoices'!$J$5:$J$504,"60 days"))</f>
      </c>
      <c r="K74" s="14">
        <f>IF($A74="","",SUMIFS('Invoices'!$H$5:$H$504,'Invoices'!$B$5:$B$504,$A74,'Invoices'!$J$5:$J$504,"90+ days"))</f>
      </c>
      <c r="L74" s="14">
        <f>IF($A74="","",IFERROR(E74/B74,""))</f>
      </c>
      <c r="M74" s="19">
        <f>IF($A74="","",IFERROR(E74/C74,""))</f>
      </c>
    </row>
    <row r="75" spans="1:13" x14ac:dyDescent="0.25">
      <c r="A75" s="17">
        <f>IF('Clients'!$A$75="","",'Clients'!$A$75)</f>
      </c>
      <c r="B75" s="18">
        <f>IF($A75="","",SUMIFS('Time Log'!$E$5:$E$1004,'Time Log'!$B$5:$B$1004,$A75))</f>
      </c>
      <c r="C75" s="14">
        <f>IF($A75="","",SUMIFS('Time Log'!$G$5:$G$1004,'Time Log'!$B$5:$B$1004,$A75,'Time Log'!$H$5:$H$1004,"Yes"))</f>
      </c>
      <c r="D75" s="14">
        <f>IF($A75="","",SUMIFS('Time Log'!$G$5:$G$1004,'Time Log'!$B$5:$B$1004,$A75,'Time Log'!$H$5:$H$1004,"Yes",'Time Log'!$I$5:$I$1004,""))</f>
      </c>
      <c r="E75" s="14">
        <f>IF($A75="","",SUMIFS('Invoices'!$D$5:$D$504,'Invoices'!$B$5:$B$504,$A75))</f>
      </c>
      <c r="F75" s="14">
        <f>IF($A75="","",SUMIFS('Invoices'!$F$5:$F$504,'Invoices'!$B$5:$B$504,$A75))</f>
      </c>
      <c r="G75" s="14">
        <f>IF($A75="","",E75-F75)</f>
      </c>
      <c r="H75" s="14">
        <f>IF($A75="","",SUMIFS('Invoices'!$H$5:$H$504,'Invoices'!$B$5:$B$504,$A75,'Invoices'!$J$5:$J$504,"Current"))</f>
      </c>
      <c r="I75" s="14">
        <f>IF($A75="","",SUMIFS('Invoices'!$H$5:$H$504,'Invoices'!$B$5:$B$504,$A75,'Invoices'!$J$5:$J$504,"30 days"))</f>
      </c>
      <c r="J75" s="14">
        <f>IF($A75="","",SUMIFS('Invoices'!$H$5:$H$504,'Invoices'!$B$5:$B$504,$A75,'Invoices'!$J$5:$J$504,"60 days"))</f>
      </c>
      <c r="K75" s="14">
        <f>IF($A75="","",SUMIFS('Invoices'!$H$5:$H$504,'Invoices'!$B$5:$B$504,$A75,'Invoices'!$J$5:$J$504,"90+ days"))</f>
      </c>
      <c r="L75" s="14">
        <f>IF($A75="","",IFERROR(E75/B75,""))</f>
      </c>
      <c r="M75" s="19">
        <f>IF($A75="","",IFERROR(E75/C75,""))</f>
      </c>
    </row>
    <row r="76" spans="1:13" x14ac:dyDescent="0.25">
      <c r="A76" s="17">
        <f>IF('Clients'!$A$76="","",'Clients'!$A$76)</f>
      </c>
      <c r="B76" s="18">
        <f>IF($A76="","",SUMIFS('Time Log'!$E$5:$E$1004,'Time Log'!$B$5:$B$1004,$A76))</f>
      </c>
      <c r="C76" s="14">
        <f>IF($A76="","",SUMIFS('Time Log'!$G$5:$G$1004,'Time Log'!$B$5:$B$1004,$A76,'Time Log'!$H$5:$H$1004,"Yes"))</f>
      </c>
      <c r="D76" s="14">
        <f>IF($A76="","",SUMIFS('Time Log'!$G$5:$G$1004,'Time Log'!$B$5:$B$1004,$A76,'Time Log'!$H$5:$H$1004,"Yes",'Time Log'!$I$5:$I$1004,""))</f>
      </c>
      <c r="E76" s="14">
        <f>IF($A76="","",SUMIFS('Invoices'!$D$5:$D$504,'Invoices'!$B$5:$B$504,$A76))</f>
      </c>
      <c r="F76" s="14">
        <f>IF($A76="","",SUMIFS('Invoices'!$F$5:$F$504,'Invoices'!$B$5:$B$504,$A76))</f>
      </c>
      <c r="G76" s="14">
        <f>IF($A76="","",E76-F76)</f>
      </c>
      <c r="H76" s="14">
        <f>IF($A76="","",SUMIFS('Invoices'!$H$5:$H$504,'Invoices'!$B$5:$B$504,$A76,'Invoices'!$J$5:$J$504,"Current"))</f>
      </c>
      <c r="I76" s="14">
        <f>IF($A76="","",SUMIFS('Invoices'!$H$5:$H$504,'Invoices'!$B$5:$B$504,$A76,'Invoices'!$J$5:$J$504,"30 days"))</f>
      </c>
      <c r="J76" s="14">
        <f>IF($A76="","",SUMIFS('Invoices'!$H$5:$H$504,'Invoices'!$B$5:$B$504,$A76,'Invoices'!$J$5:$J$504,"60 days"))</f>
      </c>
      <c r="K76" s="14">
        <f>IF($A76="","",SUMIFS('Invoices'!$H$5:$H$504,'Invoices'!$B$5:$B$504,$A76,'Invoices'!$J$5:$J$504,"90+ days"))</f>
      </c>
      <c r="L76" s="14">
        <f>IF($A76="","",IFERROR(E76/B76,""))</f>
      </c>
      <c r="M76" s="19">
        <f>IF($A76="","",IFERROR(E76/C76,""))</f>
      </c>
    </row>
    <row r="77" spans="1:13" x14ac:dyDescent="0.25">
      <c r="A77" s="17">
        <f>IF('Clients'!$A$77="","",'Clients'!$A$77)</f>
      </c>
      <c r="B77" s="18">
        <f>IF($A77="","",SUMIFS('Time Log'!$E$5:$E$1004,'Time Log'!$B$5:$B$1004,$A77))</f>
      </c>
      <c r="C77" s="14">
        <f>IF($A77="","",SUMIFS('Time Log'!$G$5:$G$1004,'Time Log'!$B$5:$B$1004,$A77,'Time Log'!$H$5:$H$1004,"Yes"))</f>
      </c>
      <c r="D77" s="14">
        <f>IF($A77="","",SUMIFS('Time Log'!$G$5:$G$1004,'Time Log'!$B$5:$B$1004,$A77,'Time Log'!$H$5:$H$1004,"Yes",'Time Log'!$I$5:$I$1004,""))</f>
      </c>
      <c r="E77" s="14">
        <f>IF($A77="","",SUMIFS('Invoices'!$D$5:$D$504,'Invoices'!$B$5:$B$504,$A77))</f>
      </c>
      <c r="F77" s="14">
        <f>IF($A77="","",SUMIFS('Invoices'!$F$5:$F$504,'Invoices'!$B$5:$B$504,$A77))</f>
      </c>
      <c r="G77" s="14">
        <f>IF($A77="","",E77-F77)</f>
      </c>
      <c r="H77" s="14">
        <f>IF($A77="","",SUMIFS('Invoices'!$H$5:$H$504,'Invoices'!$B$5:$B$504,$A77,'Invoices'!$J$5:$J$504,"Current"))</f>
      </c>
      <c r="I77" s="14">
        <f>IF($A77="","",SUMIFS('Invoices'!$H$5:$H$504,'Invoices'!$B$5:$B$504,$A77,'Invoices'!$J$5:$J$504,"30 days"))</f>
      </c>
      <c r="J77" s="14">
        <f>IF($A77="","",SUMIFS('Invoices'!$H$5:$H$504,'Invoices'!$B$5:$B$504,$A77,'Invoices'!$J$5:$J$504,"60 days"))</f>
      </c>
      <c r="K77" s="14">
        <f>IF($A77="","",SUMIFS('Invoices'!$H$5:$H$504,'Invoices'!$B$5:$B$504,$A77,'Invoices'!$J$5:$J$504,"90+ days"))</f>
      </c>
      <c r="L77" s="14">
        <f>IF($A77="","",IFERROR(E77/B77,""))</f>
      </c>
      <c r="M77" s="19">
        <f>IF($A77="","",IFERROR(E77/C77,""))</f>
      </c>
    </row>
    <row r="78" spans="1:13" x14ac:dyDescent="0.25">
      <c r="A78" s="17">
        <f>IF('Clients'!$A$78="","",'Clients'!$A$78)</f>
      </c>
      <c r="B78" s="18">
        <f>IF($A78="","",SUMIFS('Time Log'!$E$5:$E$1004,'Time Log'!$B$5:$B$1004,$A78))</f>
      </c>
      <c r="C78" s="14">
        <f>IF($A78="","",SUMIFS('Time Log'!$G$5:$G$1004,'Time Log'!$B$5:$B$1004,$A78,'Time Log'!$H$5:$H$1004,"Yes"))</f>
      </c>
      <c r="D78" s="14">
        <f>IF($A78="","",SUMIFS('Time Log'!$G$5:$G$1004,'Time Log'!$B$5:$B$1004,$A78,'Time Log'!$H$5:$H$1004,"Yes",'Time Log'!$I$5:$I$1004,""))</f>
      </c>
      <c r="E78" s="14">
        <f>IF($A78="","",SUMIFS('Invoices'!$D$5:$D$504,'Invoices'!$B$5:$B$504,$A78))</f>
      </c>
      <c r="F78" s="14">
        <f>IF($A78="","",SUMIFS('Invoices'!$F$5:$F$504,'Invoices'!$B$5:$B$504,$A78))</f>
      </c>
      <c r="G78" s="14">
        <f>IF($A78="","",E78-F78)</f>
      </c>
      <c r="H78" s="14">
        <f>IF($A78="","",SUMIFS('Invoices'!$H$5:$H$504,'Invoices'!$B$5:$B$504,$A78,'Invoices'!$J$5:$J$504,"Current"))</f>
      </c>
      <c r="I78" s="14">
        <f>IF($A78="","",SUMIFS('Invoices'!$H$5:$H$504,'Invoices'!$B$5:$B$504,$A78,'Invoices'!$J$5:$J$504,"30 days"))</f>
      </c>
      <c r="J78" s="14">
        <f>IF($A78="","",SUMIFS('Invoices'!$H$5:$H$504,'Invoices'!$B$5:$B$504,$A78,'Invoices'!$J$5:$J$504,"60 days"))</f>
      </c>
      <c r="K78" s="14">
        <f>IF($A78="","",SUMIFS('Invoices'!$H$5:$H$504,'Invoices'!$B$5:$B$504,$A78,'Invoices'!$J$5:$J$504,"90+ days"))</f>
      </c>
      <c r="L78" s="14">
        <f>IF($A78="","",IFERROR(E78/B78,""))</f>
      </c>
      <c r="M78" s="19">
        <f>IF($A78="","",IFERROR(E78/C78,""))</f>
      </c>
    </row>
    <row r="79" spans="1:13" x14ac:dyDescent="0.25">
      <c r="A79" s="17">
        <f>IF('Clients'!$A$79="","",'Clients'!$A$79)</f>
      </c>
      <c r="B79" s="18">
        <f>IF($A79="","",SUMIFS('Time Log'!$E$5:$E$1004,'Time Log'!$B$5:$B$1004,$A79))</f>
      </c>
      <c r="C79" s="14">
        <f>IF($A79="","",SUMIFS('Time Log'!$G$5:$G$1004,'Time Log'!$B$5:$B$1004,$A79,'Time Log'!$H$5:$H$1004,"Yes"))</f>
      </c>
      <c r="D79" s="14">
        <f>IF($A79="","",SUMIFS('Time Log'!$G$5:$G$1004,'Time Log'!$B$5:$B$1004,$A79,'Time Log'!$H$5:$H$1004,"Yes",'Time Log'!$I$5:$I$1004,""))</f>
      </c>
      <c r="E79" s="14">
        <f>IF($A79="","",SUMIFS('Invoices'!$D$5:$D$504,'Invoices'!$B$5:$B$504,$A79))</f>
      </c>
      <c r="F79" s="14">
        <f>IF($A79="","",SUMIFS('Invoices'!$F$5:$F$504,'Invoices'!$B$5:$B$504,$A79))</f>
      </c>
      <c r="G79" s="14">
        <f>IF($A79="","",E79-F79)</f>
      </c>
      <c r="H79" s="14">
        <f>IF($A79="","",SUMIFS('Invoices'!$H$5:$H$504,'Invoices'!$B$5:$B$504,$A79,'Invoices'!$J$5:$J$504,"Current"))</f>
      </c>
      <c r="I79" s="14">
        <f>IF($A79="","",SUMIFS('Invoices'!$H$5:$H$504,'Invoices'!$B$5:$B$504,$A79,'Invoices'!$J$5:$J$504,"30 days"))</f>
      </c>
      <c r="J79" s="14">
        <f>IF($A79="","",SUMIFS('Invoices'!$H$5:$H$504,'Invoices'!$B$5:$B$504,$A79,'Invoices'!$J$5:$J$504,"60 days"))</f>
      </c>
      <c r="K79" s="14">
        <f>IF($A79="","",SUMIFS('Invoices'!$H$5:$H$504,'Invoices'!$B$5:$B$504,$A79,'Invoices'!$J$5:$J$504,"90+ days"))</f>
      </c>
      <c r="L79" s="14">
        <f>IF($A79="","",IFERROR(E79/B79,""))</f>
      </c>
      <c r="M79" s="19">
        <f>IF($A79="","",IFERROR(E79/C79,""))</f>
      </c>
    </row>
    <row r="80" spans="1:13" x14ac:dyDescent="0.25">
      <c r="A80" s="17">
        <f>IF('Clients'!$A$80="","",'Clients'!$A$80)</f>
      </c>
      <c r="B80" s="18">
        <f>IF($A80="","",SUMIFS('Time Log'!$E$5:$E$1004,'Time Log'!$B$5:$B$1004,$A80))</f>
      </c>
      <c r="C80" s="14">
        <f>IF($A80="","",SUMIFS('Time Log'!$G$5:$G$1004,'Time Log'!$B$5:$B$1004,$A80,'Time Log'!$H$5:$H$1004,"Yes"))</f>
      </c>
      <c r="D80" s="14">
        <f>IF($A80="","",SUMIFS('Time Log'!$G$5:$G$1004,'Time Log'!$B$5:$B$1004,$A80,'Time Log'!$H$5:$H$1004,"Yes",'Time Log'!$I$5:$I$1004,""))</f>
      </c>
      <c r="E80" s="14">
        <f>IF($A80="","",SUMIFS('Invoices'!$D$5:$D$504,'Invoices'!$B$5:$B$504,$A80))</f>
      </c>
      <c r="F80" s="14">
        <f>IF($A80="","",SUMIFS('Invoices'!$F$5:$F$504,'Invoices'!$B$5:$B$504,$A80))</f>
      </c>
      <c r="G80" s="14">
        <f>IF($A80="","",E80-F80)</f>
      </c>
      <c r="H80" s="14">
        <f>IF($A80="","",SUMIFS('Invoices'!$H$5:$H$504,'Invoices'!$B$5:$B$504,$A80,'Invoices'!$J$5:$J$504,"Current"))</f>
      </c>
      <c r="I80" s="14">
        <f>IF($A80="","",SUMIFS('Invoices'!$H$5:$H$504,'Invoices'!$B$5:$B$504,$A80,'Invoices'!$J$5:$J$504,"30 days"))</f>
      </c>
      <c r="J80" s="14">
        <f>IF($A80="","",SUMIFS('Invoices'!$H$5:$H$504,'Invoices'!$B$5:$B$504,$A80,'Invoices'!$J$5:$J$504,"60 days"))</f>
      </c>
      <c r="K80" s="14">
        <f>IF($A80="","",SUMIFS('Invoices'!$H$5:$H$504,'Invoices'!$B$5:$B$504,$A80,'Invoices'!$J$5:$J$504,"90+ days"))</f>
      </c>
      <c r="L80" s="14">
        <f>IF($A80="","",IFERROR(E80/B80,""))</f>
      </c>
      <c r="M80" s="19">
        <f>IF($A80="","",IFERROR(E80/C80,""))</f>
      </c>
    </row>
    <row r="81" spans="1:13" x14ac:dyDescent="0.25">
      <c r="A81" s="17">
        <f>IF('Clients'!$A$81="","",'Clients'!$A$81)</f>
      </c>
      <c r="B81" s="18">
        <f>IF($A81="","",SUMIFS('Time Log'!$E$5:$E$1004,'Time Log'!$B$5:$B$1004,$A81))</f>
      </c>
      <c r="C81" s="14">
        <f>IF($A81="","",SUMIFS('Time Log'!$G$5:$G$1004,'Time Log'!$B$5:$B$1004,$A81,'Time Log'!$H$5:$H$1004,"Yes"))</f>
      </c>
      <c r="D81" s="14">
        <f>IF($A81="","",SUMIFS('Time Log'!$G$5:$G$1004,'Time Log'!$B$5:$B$1004,$A81,'Time Log'!$H$5:$H$1004,"Yes",'Time Log'!$I$5:$I$1004,""))</f>
      </c>
      <c r="E81" s="14">
        <f>IF($A81="","",SUMIFS('Invoices'!$D$5:$D$504,'Invoices'!$B$5:$B$504,$A81))</f>
      </c>
      <c r="F81" s="14">
        <f>IF($A81="","",SUMIFS('Invoices'!$F$5:$F$504,'Invoices'!$B$5:$B$504,$A81))</f>
      </c>
      <c r="G81" s="14">
        <f>IF($A81="","",E81-F81)</f>
      </c>
      <c r="H81" s="14">
        <f>IF($A81="","",SUMIFS('Invoices'!$H$5:$H$504,'Invoices'!$B$5:$B$504,$A81,'Invoices'!$J$5:$J$504,"Current"))</f>
      </c>
      <c r="I81" s="14">
        <f>IF($A81="","",SUMIFS('Invoices'!$H$5:$H$504,'Invoices'!$B$5:$B$504,$A81,'Invoices'!$J$5:$J$504,"30 days"))</f>
      </c>
      <c r="J81" s="14">
        <f>IF($A81="","",SUMIFS('Invoices'!$H$5:$H$504,'Invoices'!$B$5:$B$504,$A81,'Invoices'!$J$5:$J$504,"60 days"))</f>
      </c>
      <c r="K81" s="14">
        <f>IF($A81="","",SUMIFS('Invoices'!$H$5:$H$504,'Invoices'!$B$5:$B$504,$A81,'Invoices'!$J$5:$J$504,"90+ days"))</f>
      </c>
      <c r="L81" s="14">
        <f>IF($A81="","",IFERROR(E81/B81,""))</f>
      </c>
      <c r="M81" s="19">
        <f>IF($A81="","",IFERROR(E81/C81,""))</f>
      </c>
    </row>
    <row r="82" spans="1:13" x14ac:dyDescent="0.25">
      <c r="A82" s="17">
        <f>IF('Clients'!$A$82="","",'Clients'!$A$82)</f>
      </c>
      <c r="B82" s="18">
        <f>IF($A82="","",SUMIFS('Time Log'!$E$5:$E$1004,'Time Log'!$B$5:$B$1004,$A82))</f>
      </c>
      <c r="C82" s="14">
        <f>IF($A82="","",SUMIFS('Time Log'!$G$5:$G$1004,'Time Log'!$B$5:$B$1004,$A82,'Time Log'!$H$5:$H$1004,"Yes"))</f>
      </c>
      <c r="D82" s="14">
        <f>IF($A82="","",SUMIFS('Time Log'!$G$5:$G$1004,'Time Log'!$B$5:$B$1004,$A82,'Time Log'!$H$5:$H$1004,"Yes",'Time Log'!$I$5:$I$1004,""))</f>
      </c>
      <c r="E82" s="14">
        <f>IF($A82="","",SUMIFS('Invoices'!$D$5:$D$504,'Invoices'!$B$5:$B$504,$A82))</f>
      </c>
      <c r="F82" s="14">
        <f>IF($A82="","",SUMIFS('Invoices'!$F$5:$F$504,'Invoices'!$B$5:$B$504,$A82))</f>
      </c>
      <c r="G82" s="14">
        <f>IF($A82="","",E82-F82)</f>
      </c>
      <c r="H82" s="14">
        <f>IF($A82="","",SUMIFS('Invoices'!$H$5:$H$504,'Invoices'!$B$5:$B$504,$A82,'Invoices'!$J$5:$J$504,"Current"))</f>
      </c>
      <c r="I82" s="14">
        <f>IF($A82="","",SUMIFS('Invoices'!$H$5:$H$504,'Invoices'!$B$5:$B$504,$A82,'Invoices'!$J$5:$J$504,"30 days"))</f>
      </c>
      <c r="J82" s="14">
        <f>IF($A82="","",SUMIFS('Invoices'!$H$5:$H$504,'Invoices'!$B$5:$B$504,$A82,'Invoices'!$J$5:$J$504,"60 days"))</f>
      </c>
      <c r="K82" s="14">
        <f>IF($A82="","",SUMIFS('Invoices'!$H$5:$H$504,'Invoices'!$B$5:$B$504,$A82,'Invoices'!$J$5:$J$504,"90+ days"))</f>
      </c>
      <c r="L82" s="14">
        <f>IF($A82="","",IFERROR(E82/B82,""))</f>
      </c>
      <c r="M82" s="19">
        <f>IF($A82="","",IFERROR(E82/C82,""))</f>
      </c>
    </row>
    <row r="83" spans="1:13" x14ac:dyDescent="0.25">
      <c r="A83" s="17">
        <f>IF('Clients'!$A$83="","",'Clients'!$A$83)</f>
      </c>
      <c r="B83" s="18">
        <f>IF($A83="","",SUMIFS('Time Log'!$E$5:$E$1004,'Time Log'!$B$5:$B$1004,$A83))</f>
      </c>
      <c r="C83" s="14">
        <f>IF($A83="","",SUMIFS('Time Log'!$G$5:$G$1004,'Time Log'!$B$5:$B$1004,$A83,'Time Log'!$H$5:$H$1004,"Yes"))</f>
      </c>
      <c r="D83" s="14">
        <f>IF($A83="","",SUMIFS('Time Log'!$G$5:$G$1004,'Time Log'!$B$5:$B$1004,$A83,'Time Log'!$H$5:$H$1004,"Yes",'Time Log'!$I$5:$I$1004,""))</f>
      </c>
      <c r="E83" s="14">
        <f>IF($A83="","",SUMIFS('Invoices'!$D$5:$D$504,'Invoices'!$B$5:$B$504,$A83))</f>
      </c>
      <c r="F83" s="14">
        <f>IF($A83="","",SUMIFS('Invoices'!$F$5:$F$504,'Invoices'!$B$5:$B$504,$A83))</f>
      </c>
      <c r="G83" s="14">
        <f>IF($A83="","",E83-F83)</f>
      </c>
      <c r="H83" s="14">
        <f>IF($A83="","",SUMIFS('Invoices'!$H$5:$H$504,'Invoices'!$B$5:$B$504,$A83,'Invoices'!$J$5:$J$504,"Current"))</f>
      </c>
      <c r="I83" s="14">
        <f>IF($A83="","",SUMIFS('Invoices'!$H$5:$H$504,'Invoices'!$B$5:$B$504,$A83,'Invoices'!$J$5:$J$504,"30 days"))</f>
      </c>
      <c r="J83" s="14">
        <f>IF($A83="","",SUMIFS('Invoices'!$H$5:$H$504,'Invoices'!$B$5:$B$504,$A83,'Invoices'!$J$5:$J$504,"60 days"))</f>
      </c>
      <c r="K83" s="14">
        <f>IF($A83="","",SUMIFS('Invoices'!$H$5:$H$504,'Invoices'!$B$5:$B$504,$A83,'Invoices'!$J$5:$J$504,"90+ days"))</f>
      </c>
      <c r="L83" s="14">
        <f>IF($A83="","",IFERROR(E83/B83,""))</f>
      </c>
      <c r="M83" s="19">
        <f>IF($A83="","",IFERROR(E83/C83,""))</f>
      </c>
    </row>
    <row r="84" spans="1:13" x14ac:dyDescent="0.25">
      <c r="A84" s="17">
        <f>IF('Clients'!$A$84="","",'Clients'!$A$84)</f>
      </c>
      <c r="B84" s="18">
        <f>IF($A84="","",SUMIFS('Time Log'!$E$5:$E$1004,'Time Log'!$B$5:$B$1004,$A84))</f>
      </c>
      <c r="C84" s="14">
        <f>IF($A84="","",SUMIFS('Time Log'!$G$5:$G$1004,'Time Log'!$B$5:$B$1004,$A84,'Time Log'!$H$5:$H$1004,"Yes"))</f>
      </c>
      <c r="D84" s="14">
        <f>IF($A84="","",SUMIFS('Time Log'!$G$5:$G$1004,'Time Log'!$B$5:$B$1004,$A84,'Time Log'!$H$5:$H$1004,"Yes",'Time Log'!$I$5:$I$1004,""))</f>
      </c>
      <c r="E84" s="14">
        <f>IF($A84="","",SUMIFS('Invoices'!$D$5:$D$504,'Invoices'!$B$5:$B$504,$A84))</f>
      </c>
      <c r="F84" s="14">
        <f>IF($A84="","",SUMIFS('Invoices'!$F$5:$F$504,'Invoices'!$B$5:$B$504,$A84))</f>
      </c>
      <c r="G84" s="14">
        <f>IF($A84="","",E84-F84)</f>
      </c>
      <c r="H84" s="14">
        <f>IF($A84="","",SUMIFS('Invoices'!$H$5:$H$504,'Invoices'!$B$5:$B$504,$A84,'Invoices'!$J$5:$J$504,"Current"))</f>
      </c>
      <c r="I84" s="14">
        <f>IF($A84="","",SUMIFS('Invoices'!$H$5:$H$504,'Invoices'!$B$5:$B$504,$A84,'Invoices'!$J$5:$J$504,"30 days"))</f>
      </c>
      <c r="J84" s="14">
        <f>IF($A84="","",SUMIFS('Invoices'!$H$5:$H$504,'Invoices'!$B$5:$B$504,$A84,'Invoices'!$J$5:$J$504,"60 days"))</f>
      </c>
      <c r="K84" s="14">
        <f>IF($A84="","",SUMIFS('Invoices'!$H$5:$H$504,'Invoices'!$B$5:$B$504,$A84,'Invoices'!$J$5:$J$504,"90+ days"))</f>
      </c>
      <c r="L84" s="14">
        <f>IF($A84="","",IFERROR(E84/B84,""))</f>
      </c>
      <c r="M84" s="19">
        <f>IF($A84="","",IFERROR(E84/C84,""))</f>
      </c>
    </row>
    <row r="85" spans="1:13" x14ac:dyDescent="0.25">
      <c r="A85" s="17">
        <f>IF('Clients'!$A$85="","",'Clients'!$A$85)</f>
      </c>
      <c r="B85" s="18">
        <f>IF($A85="","",SUMIFS('Time Log'!$E$5:$E$1004,'Time Log'!$B$5:$B$1004,$A85))</f>
      </c>
      <c r="C85" s="14">
        <f>IF($A85="","",SUMIFS('Time Log'!$G$5:$G$1004,'Time Log'!$B$5:$B$1004,$A85,'Time Log'!$H$5:$H$1004,"Yes"))</f>
      </c>
      <c r="D85" s="14">
        <f>IF($A85="","",SUMIFS('Time Log'!$G$5:$G$1004,'Time Log'!$B$5:$B$1004,$A85,'Time Log'!$H$5:$H$1004,"Yes",'Time Log'!$I$5:$I$1004,""))</f>
      </c>
      <c r="E85" s="14">
        <f>IF($A85="","",SUMIFS('Invoices'!$D$5:$D$504,'Invoices'!$B$5:$B$504,$A85))</f>
      </c>
      <c r="F85" s="14">
        <f>IF($A85="","",SUMIFS('Invoices'!$F$5:$F$504,'Invoices'!$B$5:$B$504,$A85))</f>
      </c>
      <c r="G85" s="14">
        <f>IF($A85="","",E85-F85)</f>
      </c>
      <c r="H85" s="14">
        <f>IF($A85="","",SUMIFS('Invoices'!$H$5:$H$504,'Invoices'!$B$5:$B$504,$A85,'Invoices'!$J$5:$J$504,"Current"))</f>
      </c>
      <c r="I85" s="14">
        <f>IF($A85="","",SUMIFS('Invoices'!$H$5:$H$504,'Invoices'!$B$5:$B$504,$A85,'Invoices'!$J$5:$J$504,"30 days"))</f>
      </c>
      <c r="J85" s="14">
        <f>IF($A85="","",SUMIFS('Invoices'!$H$5:$H$504,'Invoices'!$B$5:$B$504,$A85,'Invoices'!$J$5:$J$504,"60 days"))</f>
      </c>
      <c r="K85" s="14">
        <f>IF($A85="","",SUMIFS('Invoices'!$H$5:$H$504,'Invoices'!$B$5:$B$504,$A85,'Invoices'!$J$5:$J$504,"90+ days"))</f>
      </c>
      <c r="L85" s="14">
        <f>IF($A85="","",IFERROR(E85/B85,""))</f>
      </c>
      <c r="M85" s="19">
        <f>IF($A85="","",IFERROR(E85/C85,""))</f>
      </c>
    </row>
    <row r="86" spans="1:13" x14ac:dyDescent="0.25">
      <c r="A86" s="17">
        <f>IF('Clients'!$A$86="","",'Clients'!$A$86)</f>
      </c>
      <c r="B86" s="18">
        <f>IF($A86="","",SUMIFS('Time Log'!$E$5:$E$1004,'Time Log'!$B$5:$B$1004,$A86))</f>
      </c>
      <c r="C86" s="14">
        <f>IF($A86="","",SUMIFS('Time Log'!$G$5:$G$1004,'Time Log'!$B$5:$B$1004,$A86,'Time Log'!$H$5:$H$1004,"Yes"))</f>
      </c>
      <c r="D86" s="14">
        <f>IF($A86="","",SUMIFS('Time Log'!$G$5:$G$1004,'Time Log'!$B$5:$B$1004,$A86,'Time Log'!$H$5:$H$1004,"Yes",'Time Log'!$I$5:$I$1004,""))</f>
      </c>
      <c r="E86" s="14">
        <f>IF($A86="","",SUMIFS('Invoices'!$D$5:$D$504,'Invoices'!$B$5:$B$504,$A86))</f>
      </c>
      <c r="F86" s="14">
        <f>IF($A86="","",SUMIFS('Invoices'!$F$5:$F$504,'Invoices'!$B$5:$B$504,$A86))</f>
      </c>
      <c r="G86" s="14">
        <f>IF($A86="","",E86-F86)</f>
      </c>
      <c r="H86" s="14">
        <f>IF($A86="","",SUMIFS('Invoices'!$H$5:$H$504,'Invoices'!$B$5:$B$504,$A86,'Invoices'!$J$5:$J$504,"Current"))</f>
      </c>
      <c r="I86" s="14">
        <f>IF($A86="","",SUMIFS('Invoices'!$H$5:$H$504,'Invoices'!$B$5:$B$504,$A86,'Invoices'!$J$5:$J$504,"30 days"))</f>
      </c>
      <c r="J86" s="14">
        <f>IF($A86="","",SUMIFS('Invoices'!$H$5:$H$504,'Invoices'!$B$5:$B$504,$A86,'Invoices'!$J$5:$J$504,"60 days"))</f>
      </c>
      <c r="K86" s="14">
        <f>IF($A86="","",SUMIFS('Invoices'!$H$5:$H$504,'Invoices'!$B$5:$B$504,$A86,'Invoices'!$J$5:$J$504,"90+ days"))</f>
      </c>
      <c r="L86" s="14">
        <f>IF($A86="","",IFERROR(E86/B86,""))</f>
      </c>
      <c r="M86" s="19">
        <f>IF($A86="","",IFERROR(E86/C86,""))</f>
      </c>
    </row>
    <row r="87" spans="1:13" x14ac:dyDescent="0.25">
      <c r="A87" s="17">
        <f>IF('Clients'!$A$87="","",'Clients'!$A$87)</f>
      </c>
      <c r="B87" s="18">
        <f>IF($A87="","",SUMIFS('Time Log'!$E$5:$E$1004,'Time Log'!$B$5:$B$1004,$A87))</f>
      </c>
      <c r="C87" s="14">
        <f>IF($A87="","",SUMIFS('Time Log'!$G$5:$G$1004,'Time Log'!$B$5:$B$1004,$A87,'Time Log'!$H$5:$H$1004,"Yes"))</f>
      </c>
      <c r="D87" s="14">
        <f>IF($A87="","",SUMIFS('Time Log'!$G$5:$G$1004,'Time Log'!$B$5:$B$1004,$A87,'Time Log'!$H$5:$H$1004,"Yes",'Time Log'!$I$5:$I$1004,""))</f>
      </c>
      <c r="E87" s="14">
        <f>IF($A87="","",SUMIFS('Invoices'!$D$5:$D$504,'Invoices'!$B$5:$B$504,$A87))</f>
      </c>
      <c r="F87" s="14">
        <f>IF($A87="","",SUMIFS('Invoices'!$F$5:$F$504,'Invoices'!$B$5:$B$504,$A87))</f>
      </c>
      <c r="G87" s="14">
        <f>IF($A87="","",E87-F87)</f>
      </c>
      <c r="H87" s="14">
        <f>IF($A87="","",SUMIFS('Invoices'!$H$5:$H$504,'Invoices'!$B$5:$B$504,$A87,'Invoices'!$J$5:$J$504,"Current"))</f>
      </c>
      <c r="I87" s="14">
        <f>IF($A87="","",SUMIFS('Invoices'!$H$5:$H$504,'Invoices'!$B$5:$B$504,$A87,'Invoices'!$J$5:$J$504,"30 days"))</f>
      </c>
      <c r="J87" s="14">
        <f>IF($A87="","",SUMIFS('Invoices'!$H$5:$H$504,'Invoices'!$B$5:$B$504,$A87,'Invoices'!$J$5:$J$504,"60 days"))</f>
      </c>
      <c r="K87" s="14">
        <f>IF($A87="","",SUMIFS('Invoices'!$H$5:$H$504,'Invoices'!$B$5:$B$504,$A87,'Invoices'!$J$5:$J$504,"90+ days"))</f>
      </c>
      <c r="L87" s="14">
        <f>IF($A87="","",IFERROR(E87/B87,""))</f>
      </c>
      <c r="M87" s="19">
        <f>IF($A87="","",IFERROR(E87/C87,""))</f>
      </c>
    </row>
    <row r="88" spans="1:13" x14ac:dyDescent="0.25">
      <c r="A88" s="17">
        <f>IF('Clients'!$A$88="","",'Clients'!$A$88)</f>
      </c>
      <c r="B88" s="18">
        <f>IF($A88="","",SUMIFS('Time Log'!$E$5:$E$1004,'Time Log'!$B$5:$B$1004,$A88))</f>
      </c>
      <c r="C88" s="14">
        <f>IF($A88="","",SUMIFS('Time Log'!$G$5:$G$1004,'Time Log'!$B$5:$B$1004,$A88,'Time Log'!$H$5:$H$1004,"Yes"))</f>
      </c>
      <c r="D88" s="14">
        <f>IF($A88="","",SUMIFS('Time Log'!$G$5:$G$1004,'Time Log'!$B$5:$B$1004,$A88,'Time Log'!$H$5:$H$1004,"Yes",'Time Log'!$I$5:$I$1004,""))</f>
      </c>
      <c r="E88" s="14">
        <f>IF($A88="","",SUMIFS('Invoices'!$D$5:$D$504,'Invoices'!$B$5:$B$504,$A88))</f>
      </c>
      <c r="F88" s="14">
        <f>IF($A88="","",SUMIFS('Invoices'!$F$5:$F$504,'Invoices'!$B$5:$B$504,$A88))</f>
      </c>
      <c r="G88" s="14">
        <f>IF($A88="","",E88-F88)</f>
      </c>
      <c r="H88" s="14">
        <f>IF($A88="","",SUMIFS('Invoices'!$H$5:$H$504,'Invoices'!$B$5:$B$504,$A88,'Invoices'!$J$5:$J$504,"Current"))</f>
      </c>
      <c r="I88" s="14">
        <f>IF($A88="","",SUMIFS('Invoices'!$H$5:$H$504,'Invoices'!$B$5:$B$504,$A88,'Invoices'!$J$5:$J$504,"30 days"))</f>
      </c>
      <c r="J88" s="14">
        <f>IF($A88="","",SUMIFS('Invoices'!$H$5:$H$504,'Invoices'!$B$5:$B$504,$A88,'Invoices'!$J$5:$J$504,"60 days"))</f>
      </c>
      <c r="K88" s="14">
        <f>IF($A88="","",SUMIFS('Invoices'!$H$5:$H$504,'Invoices'!$B$5:$B$504,$A88,'Invoices'!$J$5:$J$504,"90+ days"))</f>
      </c>
      <c r="L88" s="14">
        <f>IF($A88="","",IFERROR(E88/B88,""))</f>
      </c>
      <c r="M88" s="19">
        <f>IF($A88="","",IFERROR(E88/C88,""))</f>
      </c>
    </row>
    <row r="89" spans="1:13" x14ac:dyDescent="0.25">
      <c r="A89" s="17">
        <f>IF('Clients'!$A$89="","",'Clients'!$A$89)</f>
      </c>
      <c r="B89" s="18">
        <f>IF($A89="","",SUMIFS('Time Log'!$E$5:$E$1004,'Time Log'!$B$5:$B$1004,$A89))</f>
      </c>
      <c r="C89" s="14">
        <f>IF($A89="","",SUMIFS('Time Log'!$G$5:$G$1004,'Time Log'!$B$5:$B$1004,$A89,'Time Log'!$H$5:$H$1004,"Yes"))</f>
      </c>
      <c r="D89" s="14">
        <f>IF($A89="","",SUMIFS('Time Log'!$G$5:$G$1004,'Time Log'!$B$5:$B$1004,$A89,'Time Log'!$H$5:$H$1004,"Yes",'Time Log'!$I$5:$I$1004,""))</f>
      </c>
      <c r="E89" s="14">
        <f>IF($A89="","",SUMIFS('Invoices'!$D$5:$D$504,'Invoices'!$B$5:$B$504,$A89))</f>
      </c>
      <c r="F89" s="14">
        <f>IF($A89="","",SUMIFS('Invoices'!$F$5:$F$504,'Invoices'!$B$5:$B$504,$A89))</f>
      </c>
      <c r="G89" s="14">
        <f>IF($A89="","",E89-F89)</f>
      </c>
      <c r="H89" s="14">
        <f>IF($A89="","",SUMIFS('Invoices'!$H$5:$H$504,'Invoices'!$B$5:$B$504,$A89,'Invoices'!$J$5:$J$504,"Current"))</f>
      </c>
      <c r="I89" s="14">
        <f>IF($A89="","",SUMIFS('Invoices'!$H$5:$H$504,'Invoices'!$B$5:$B$504,$A89,'Invoices'!$J$5:$J$504,"30 days"))</f>
      </c>
      <c r="J89" s="14">
        <f>IF($A89="","",SUMIFS('Invoices'!$H$5:$H$504,'Invoices'!$B$5:$B$504,$A89,'Invoices'!$J$5:$J$504,"60 days"))</f>
      </c>
      <c r="K89" s="14">
        <f>IF($A89="","",SUMIFS('Invoices'!$H$5:$H$504,'Invoices'!$B$5:$B$504,$A89,'Invoices'!$J$5:$J$504,"90+ days"))</f>
      </c>
      <c r="L89" s="14">
        <f>IF($A89="","",IFERROR(E89/B89,""))</f>
      </c>
      <c r="M89" s="19">
        <f>IF($A89="","",IFERROR(E89/C89,""))</f>
      </c>
    </row>
    <row r="90" spans="1:13" x14ac:dyDescent="0.25">
      <c r="A90" s="17">
        <f>IF('Clients'!$A$90="","",'Clients'!$A$90)</f>
      </c>
      <c r="B90" s="18">
        <f>IF($A90="","",SUMIFS('Time Log'!$E$5:$E$1004,'Time Log'!$B$5:$B$1004,$A90))</f>
      </c>
      <c r="C90" s="14">
        <f>IF($A90="","",SUMIFS('Time Log'!$G$5:$G$1004,'Time Log'!$B$5:$B$1004,$A90,'Time Log'!$H$5:$H$1004,"Yes"))</f>
      </c>
      <c r="D90" s="14">
        <f>IF($A90="","",SUMIFS('Time Log'!$G$5:$G$1004,'Time Log'!$B$5:$B$1004,$A90,'Time Log'!$H$5:$H$1004,"Yes",'Time Log'!$I$5:$I$1004,""))</f>
      </c>
      <c r="E90" s="14">
        <f>IF($A90="","",SUMIFS('Invoices'!$D$5:$D$504,'Invoices'!$B$5:$B$504,$A90))</f>
      </c>
      <c r="F90" s="14">
        <f>IF($A90="","",SUMIFS('Invoices'!$F$5:$F$504,'Invoices'!$B$5:$B$504,$A90))</f>
      </c>
      <c r="G90" s="14">
        <f>IF($A90="","",E90-F90)</f>
      </c>
      <c r="H90" s="14">
        <f>IF($A90="","",SUMIFS('Invoices'!$H$5:$H$504,'Invoices'!$B$5:$B$504,$A90,'Invoices'!$J$5:$J$504,"Current"))</f>
      </c>
      <c r="I90" s="14">
        <f>IF($A90="","",SUMIFS('Invoices'!$H$5:$H$504,'Invoices'!$B$5:$B$504,$A90,'Invoices'!$J$5:$J$504,"30 days"))</f>
      </c>
      <c r="J90" s="14">
        <f>IF($A90="","",SUMIFS('Invoices'!$H$5:$H$504,'Invoices'!$B$5:$B$504,$A90,'Invoices'!$J$5:$J$504,"60 days"))</f>
      </c>
      <c r="K90" s="14">
        <f>IF($A90="","",SUMIFS('Invoices'!$H$5:$H$504,'Invoices'!$B$5:$B$504,$A90,'Invoices'!$J$5:$J$504,"90+ days"))</f>
      </c>
      <c r="L90" s="14">
        <f>IF($A90="","",IFERROR(E90/B90,""))</f>
      </c>
      <c r="M90" s="19">
        <f>IF($A90="","",IFERROR(E90/C90,""))</f>
      </c>
    </row>
    <row r="91" spans="1:13" x14ac:dyDescent="0.25">
      <c r="A91" s="17">
        <f>IF('Clients'!$A$91="","",'Clients'!$A$91)</f>
      </c>
      <c r="B91" s="18">
        <f>IF($A91="","",SUMIFS('Time Log'!$E$5:$E$1004,'Time Log'!$B$5:$B$1004,$A91))</f>
      </c>
      <c r="C91" s="14">
        <f>IF($A91="","",SUMIFS('Time Log'!$G$5:$G$1004,'Time Log'!$B$5:$B$1004,$A91,'Time Log'!$H$5:$H$1004,"Yes"))</f>
      </c>
      <c r="D91" s="14">
        <f>IF($A91="","",SUMIFS('Time Log'!$G$5:$G$1004,'Time Log'!$B$5:$B$1004,$A91,'Time Log'!$H$5:$H$1004,"Yes",'Time Log'!$I$5:$I$1004,""))</f>
      </c>
      <c r="E91" s="14">
        <f>IF($A91="","",SUMIFS('Invoices'!$D$5:$D$504,'Invoices'!$B$5:$B$504,$A91))</f>
      </c>
      <c r="F91" s="14">
        <f>IF($A91="","",SUMIFS('Invoices'!$F$5:$F$504,'Invoices'!$B$5:$B$504,$A91))</f>
      </c>
      <c r="G91" s="14">
        <f>IF($A91="","",E91-F91)</f>
      </c>
      <c r="H91" s="14">
        <f>IF($A91="","",SUMIFS('Invoices'!$H$5:$H$504,'Invoices'!$B$5:$B$504,$A91,'Invoices'!$J$5:$J$504,"Current"))</f>
      </c>
      <c r="I91" s="14">
        <f>IF($A91="","",SUMIFS('Invoices'!$H$5:$H$504,'Invoices'!$B$5:$B$504,$A91,'Invoices'!$J$5:$J$504,"30 days"))</f>
      </c>
      <c r="J91" s="14">
        <f>IF($A91="","",SUMIFS('Invoices'!$H$5:$H$504,'Invoices'!$B$5:$B$504,$A91,'Invoices'!$J$5:$J$504,"60 days"))</f>
      </c>
      <c r="K91" s="14">
        <f>IF($A91="","",SUMIFS('Invoices'!$H$5:$H$504,'Invoices'!$B$5:$B$504,$A91,'Invoices'!$J$5:$J$504,"90+ days"))</f>
      </c>
      <c r="L91" s="14">
        <f>IF($A91="","",IFERROR(E91/B91,""))</f>
      </c>
      <c r="M91" s="19">
        <f>IF($A91="","",IFERROR(E91/C91,""))</f>
      </c>
    </row>
    <row r="92" spans="1:13" x14ac:dyDescent="0.25">
      <c r="A92" s="17">
        <f>IF('Clients'!$A$92="","",'Clients'!$A$92)</f>
      </c>
      <c r="B92" s="18">
        <f>IF($A92="","",SUMIFS('Time Log'!$E$5:$E$1004,'Time Log'!$B$5:$B$1004,$A92))</f>
      </c>
      <c r="C92" s="14">
        <f>IF($A92="","",SUMIFS('Time Log'!$G$5:$G$1004,'Time Log'!$B$5:$B$1004,$A92,'Time Log'!$H$5:$H$1004,"Yes"))</f>
      </c>
      <c r="D92" s="14">
        <f>IF($A92="","",SUMIFS('Time Log'!$G$5:$G$1004,'Time Log'!$B$5:$B$1004,$A92,'Time Log'!$H$5:$H$1004,"Yes",'Time Log'!$I$5:$I$1004,""))</f>
      </c>
      <c r="E92" s="14">
        <f>IF($A92="","",SUMIFS('Invoices'!$D$5:$D$504,'Invoices'!$B$5:$B$504,$A92))</f>
      </c>
      <c r="F92" s="14">
        <f>IF($A92="","",SUMIFS('Invoices'!$F$5:$F$504,'Invoices'!$B$5:$B$504,$A92))</f>
      </c>
      <c r="G92" s="14">
        <f>IF($A92="","",E92-F92)</f>
      </c>
      <c r="H92" s="14">
        <f>IF($A92="","",SUMIFS('Invoices'!$H$5:$H$504,'Invoices'!$B$5:$B$504,$A92,'Invoices'!$J$5:$J$504,"Current"))</f>
      </c>
      <c r="I92" s="14">
        <f>IF($A92="","",SUMIFS('Invoices'!$H$5:$H$504,'Invoices'!$B$5:$B$504,$A92,'Invoices'!$J$5:$J$504,"30 days"))</f>
      </c>
      <c r="J92" s="14">
        <f>IF($A92="","",SUMIFS('Invoices'!$H$5:$H$504,'Invoices'!$B$5:$B$504,$A92,'Invoices'!$J$5:$J$504,"60 days"))</f>
      </c>
      <c r="K92" s="14">
        <f>IF($A92="","",SUMIFS('Invoices'!$H$5:$H$504,'Invoices'!$B$5:$B$504,$A92,'Invoices'!$J$5:$J$504,"90+ days"))</f>
      </c>
      <c r="L92" s="14">
        <f>IF($A92="","",IFERROR(E92/B92,""))</f>
      </c>
      <c r="M92" s="19">
        <f>IF($A92="","",IFERROR(E92/C92,""))</f>
      </c>
    </row>
    <row r="93" spans="1:13" x14ac:dyDescent="0.25">
      <c r="A93" s="17">
        <f>IF('Clients'!$A$93="","",'Clients'!$A$93)</f>
      </c>
      <c r="B93" s="18">
        <f>IF($A93="","",SUMIFS('Time Log'!$E$5:$E$1004,'Time Log'!$B$5:$B$1004,$A93))</f>
      </c>
      <c r="C93" s="14">
        <f>IF($A93="","",SUMIFS('Time Log'!$G$5:$G$1004,'Time Log'!$B$5:$B$1004,$A93,'Time Log'!$H$5:$H$1004,"Yes"))</f>
      </c>
      <c r="D93" s="14">
        <f>IF($A93="","",SUMIFS('Time Log'!$G$5:$G$1004,'Time Log'!$B$5:$B$1004,$A93,'Time Log'!$H$5:$H$1004,"Yes",'Time Log'!$I$5:$I$1004,""))</f>
      </c>
      <c r="E93" s="14">
        <f>IF($A93="","",SUMIFS('Invoices'!$D$5:$D$504,'Invoices'!$B$5:$B$504,$A93))</f>
      </c>
      <c r="F93" s="14">
        <f>IF($A93="","",SUMIFS('Invoices'!$F$5:$F$504,'Invoices'!$B$5:$B$504,$A93))</f>
      </c>
      <c r="G93" s="14">
        <f>IF($A93="","",E93-F93)</f>
      </c>
      <c r="H93" s="14">
        <f>IF($A93="","",SUMIFS('Invoices'!$H$5:$H$504,'Invoices'!$B$5:$B$504,$A93,'Invoices'!$J$5:$J$504,"Current"))</f>
      </c>
      <c r="I93" s="14">
        <f>IF($A93="","",SUMIFS('Invoices'!$H$5:$H$504,'Invoices'!$B$5:$B$504,$A93,'Invoices'!$J$5:$J$504,"30 days"))</f>
      </c>
      <c r="J93" s="14">
        <f>IF($A93="","",SUMIFS('Invoices'!$H$5:$H$504,'Invoices'!$B$5:$B$504,$A93,'Invoices'!$J$5:$J$504,"60 days"))</f>
      </c>
      <c r="K93" s="14">
        <f>IF($A93="","",SUMIFS('Invoices'!$H$5:$H$504,'Invoices'!$B$5:$B$504,$A93,'Invoices'!$J$5:$J$504,"90+ days"))</f>
      </c>
      <c r="L93" s="14">
        <f>IF($A93="","",IFERROR(E93/B93,""))</f>
      </c>
      <c r="M93" s="19">
        <f>IF($A93="","",IFERROR(E93/C93,""))</f>
      </c>
    </row>
    <row r="94" spans="1:13" x14ac:dyDescent="0.25">
      <c r="A94" s="17">
        <f>IF('Clients'!$A$94="","",'Clients'!$A$94)</f>
      </c>
      <c r="B94" s="18">
        <f>IF($A94="","",SUMIFS('Time Log'!$E$5:$E$1004,'Time Log'!$B$5:$B$1004,$A94))</f>
      </c>
      <c r="C94" s="14">
        <f>IF($A94="","",SUMIFS('Time Log'!$G$5:$G$1004,'Time Log'!$B$5:$B$1004,$A94,'Time Log'!$H$5:$H$1004,"Yes"))</f>
      </c>
      <c r="D94" s="14">
        <f>IF($A94="","",SUMIFS('Time Log'!$G$5:$G$1004,'Time Log'!$B$5:$B$1004,$A94,'Time Log'!$H$5:$H$1004,"Yes",'Time Log'!$I$5:$I$1004,""))</f>
      </c>
      <c r="E94" s="14">
        <f>IF($A94="","",SUMIFS('Invoices'!$D$5:$D$504,'Invoices'!$B$5:$B$504,$A94))</f>
      </c>
      <c r="F94" s="14">
        <f>IF($A94="","",SUMIFS('Invoices'!$F$5:$F$504,'Invoices'!$B$5:$B$504,$A94))</f>
      </c>
      <c r="G94" s="14">
        <f>IF($A94="","",E94-F94)</f>
      </c>
      <c r="H94" s="14">
        <f>IF($A94="","",SUMIFS('Invoices'!$H$5:$H$504,'Invoices'!$B$5:$B$504,$A94,'Invoices'!$J$5:$J$504,"Current"))</f>
      </c>
      <c r="I94" s="14">
        <f>IF($A94="","",SUMIFS('Invoices'!$H$5:$H$504,'Invoices'!$B$5:$B$504,$A94,'Invoices'!$J$5:$J$504,"30 days"))</f>
      </c>
      <c r="J94" s="14">
        <f>IF($A94="","",SUMIFS('Invoices'!$H$5:$H$504,'Invoices'!$B$5:$B$504,$A94,'Invoices'!$J$5:$J$504,"60 days"))</f>
      </c>
      <c r="K94" s="14">
        <f>IF($A94="","",SUMIFS('Invoices'!$H$5:$H$504,'Invoices'!$B$5:$B$504,$A94,'Invoices'!$J$5:$J$504,"90+ days"))</f>
      </c>
      <c r="L94" s="14">
        <f>IF($A94="","",IFERROR(E94/B94,""))</f>
      </c>
      <c r="M94" s="19">
        <f>IF($A94="","",IFERROR(E94/C94,""))</f>
      </c>
    </row>
    <row r="95" spans="1:13" x14ac:dyDescent="0.25">
      <c r="A95" s="17">
        <f>IF('Clients'!$A$95="","",'Clients'!$A$95)</f>
      </c>
      <c r="B95" s="18">
        <f>IF($A95="","",SUMIFS('Time Log'!$E$5:$E$1004,'Time Log'!$B$5:$B$1004,$A95))</f>
      </c>
      <c r="C95" s="14">
        <f>IF($A95="","",SUMIFS('Time Log'!$G$5:$G$1004,'Time Log'!$B$5:$B$1004,$A95,'Time Log'!$H$5:$H$1004,"Yes"))</f>
      </c>
      <c r="D95" s="14">
        <f>IF($A95="","",SUMIFS('Time Log'!$G$5:$G$1004,'Time Log'!$B$5:$B$1004,$A95,'Time Log'!$H$5:$H$1004,"Yes",'Time Log'!$I$5:$I$1004,""))</f>
      </c>
      <c r="E95" s="14">
        <f>IF($A95="","",SUMIFS('Invoices'!$D$5:$D$504,'Invoices'!$B$5:$B$504,$A95))</f>
      </c>
      <c r="F95" s="14">
        <f>IF($A95="","",SUMIFS('Invoices'!$F$5:$F$504,'Invoices'!$B$5:$B$504,$A95))</f>
      </c>
      <c r="G95" s="14">
        <f>IF($A95="","",E95-F95)</f>
      </c>
      <c r="H95" s="14">
        <f>IF($A95="","",SUMIFS('Invoices'!$H$5:$H$504,'Invoices'!$B$5:$B$504,$A95,'Invoices'!$J$5:$J$504,"Current"))</f>
      </c>
      <c r="I95" s="14">
        <f>IF($A95="","",SUMIFS('Invoices'!$H$5:$H$504,'Invoices'!$B$5:$B$504,$A95,'Invoices'!$J$5:$J$504,"30 days"))</f>
      </c>
      <c r="J95" s="14">
        <f>IF($A95="","",SUMIFS('Invoices'!$H$5:$H$504,'Invoices'!$B$5:$B$504,$A95,'Invoices'!$J$5:$J$504,"60 days"))</f>
      </c>
      <c r="K95" s="14">
        <f>IF($A95="","",SUMIFS('Invoices'!$H$5:$H$504,'Invoices'!$B$5:$B$504,$A95,'Invoices'!$J$5:$J$504,"90+ days"))</f>
      </c>
      <c r="L95" s="14">
        <f>IF($A95="","",IFERROR(E95/B95,""))</f>
      </c>
      <c r="M95" s="19">
        <f>IF($A95="","",IFERROR(E95/C95,""))</f>
      </c>
    </row>
    <row r="96" spans="1:13" x14ac:dyDescent="0.25">
      <c r="A96" s="17">
        <f>IF('Clients'!$A$96="","",'Clients'!$A$96)</f>
      </c>
      <c r="B96" s="18">
        <f>IF($A96="","",SUMIFS('Time Log'!$E$5:$E$1004,'Time Log'!$B$5:$B$1004,$A96))</f>
      </c>
      <c r="C96" s="14">
        <f>IF($A96="","",SUMIFS('Time Log'!$G$5:$G$1004,'Time Log'!$B$5:$B$1004,$A96,'Time Log'!$H$5:$H$1004,"Yes"))</f>
      </c>
      <c r="D96" s="14">
        <f>IF($A96="","",SUMIFS('Time Log'!$G$5:$G$1004,'Time Log'!$B$5:$B$1004,$A96,'Time Log'!$H$5:$H$1004,"Yes",'Time Log'!$I$5:$I$1004,""))</f>
      </c>
      <c r="E96" s="14">
        <f>IF($A96="","",SUMIFS('Invoices'!$D$5:$D$504,'Invoices'!$B$5:$B$504,$A96))</f>
      </c>
      <c r="F96" s="14">
        <f>IF($A96="","",SUMIFS('Invoices'!$F$5:$F$504,'Invoices'!$B$5:$B$504,$A96))</f>
      </c>
      <c r="G96" s="14">
        <f>IF($A96="","",E96-F96)</f>
      </c>
      <c r="H96" s="14">
        <f>IF($A96="","",SUMIFS('Invoices'!$H$5:$H$504,'Invoices'!$B$5:$B$504,$A96,'Invoices'!$J$5:$J$504,"Current"))</f>
      </c>
      <c r="I96" s="14">
        <f>IF($A96="","",SUMIFS('Invoices'!$H$5:$H$504,'Invoices'!$B$5:$B$504,$A96,'Invoices'!$J$5:$J$504,"30 days"))</f>
      </c>
      <c r="J96" s="14">
        <f>IF($A96="","",SUMIFS('Invoices'!$H$5:$H$504,'Invoices'!$B$5:$B$504,$A96,'Invoices'!$J$5:$J$504,"60 days"))</f>
      </c>
      <c r="K96" s="14">
        <f>IF($A96="","",SUMIFS('Invoices'!$H$5:$H$504,'Invoices'!$B$5:$B$504,$A96,'Invoices'!$J$5:$J$504,"90+ days"))</f>
      </c>
      <c r="L96" s="14">
        <f>IF($A96="","",IFERROR(E96/B96,""))</f>
      </c>
      <c r="M96" s="19">
        <f>IF($A96="","",IFERROR(E96/C96,""))</f>
      </c>
    </row>
    <row r="97" spans="1:13" x14ac:dyDescent="0.25">
      <c r="A97" s="17">
        <f>IF('Clients'!$A$97="","",'Clients'!$A$97)</f>
      </c>
      <c r="B97" s="18">
        <f>IF($A97="","",SUMIFS('Time Log'!$E$5:$E$1004,'Time Log'!$B$5:$B$1004,$A97))</f>
      </c>
      <c r="C97" s="14">
        <f>IF($A97="","",SUMIFS('Time Log'!$G$5:$G$1004,'Time Log'!$B$5:$B$1004,$A97,'Time Log'!$H$5:$H$1004,"Yes"))</f>
      </c>
      <c r="D97" s="14">
        <f>IF($A97="","",SUMIFS('Time Log'!$G$5:$G$1004,'Time Log'!$B$5:$B$1004,$A97,'Time Log'!$H$5:$H$1004,"Yes",'Time Log'!$I$5:$I$1004,""))</f>
      </c>
      <c r="E97" s="14">
        <f>IF($A97="","",SUMIFS('Invoices'!$D$5:$D$504,'Invoices'!$B$5:$B$504,$A97))</f>
      </c>
      <c r="F97" s="14">
        <f>IF($A97="","",SUMIFS('Invoices'!$F$5:$F$504,'Invoices'!$B$5:$B$504,$A97))</f>
      </c>
      <c r="G97" s="14">
        <f>IF($A97="","",E97-F97)</f>
      </c>
      <c r="H97" s="14">
        <f>IF($A97="","",SUMIFS('Invoices'!$H$5:$H$504,'Invoices'!$B$5:$B$504,$A97,'Invoices'!$J$5:$J$504,"Current"))</f>
      </c>
      <c r="I97" s="14">
        <f>IF($A97="","",SUMIFS('Invoices'!$H$5:$H$504,'Invoices'!$B$5:$B$504,$A97,'Invoices'!$J$5:$J$504,"30 days"))</f>
      </c>
      <c r="J97" s="14">
        <f>IF($A97="","",SUMIFS('Invoices'!$H$5:$H$504,'Invoices'!$B$5:$B$504,$A97,'Invoices'!$J$5:$J$504,"60 days"))</f>
      </c>
      <c r="K97" s="14">
        <f>IF($A97="","",SUMIFS('Invoices'!$H$5:$H$504,'Invoices'!$B$5:$B$504,$A97,'Invoices'!$J$5:$J$504,"90+ days"))</f>
      </c>
      <c r="L97" s="14">
        <f>IF($A97="","",IFERROR(E97/B97,""))</f>
      </c>
      <c r="M97" s="19">
        <f>IF($A97="","",IFERROR(E97/C97,""))</f>
      </c>
    </row>
    <row r="98" spans="1:13" x14ac:dyDescent="0.25">
      <c r="A98" s="17">
        <f>IF('Clients'!$A$98="","",'Clients'!$A$98)</f>
      </c>
      <c r="B98" s="18">
        <f>IF($A98="","",SUMIFS('Time Log'!$E$5:$E$1004,'Time Log'!$B$5:$B$1004,$A98))</f>
      </c>
      <c r="C98" s="14">
        <f>IF($A98="","",SUMIFS('Time Log'!$G$5:$G$1004,'Time Log'!$B$5:$B$1004,$A98,'Time Log'!$H$5:$H$1004,"Yes"))</f>
      </c>
      <c r="D98" s="14">
        <f>IF($A98="","",SUMIFS('Time Log'!$G$5:$G$1004,'Time Log'!$B$5:$B$1004,$A98,'Time Log'!$H$5:$H$1004,"Yes",'Time Log'!$I$5:$I$1004,""))</f>
      </c>
      <c r="E98" s="14">
        <f>IF($A98="","",SUMIFS('Invoices'!$D$5:$D$504,'Invoices'!$B$5:$B$504,$A98))</f>
      </c>
      <c r="F98" s="14">
        <f>IF($A98="","",SUMIFS('Invoices'!$F$5:$F$504,'Invoices'!$B$5:$B$504,$A98))</f>
      </c>
      <c r="G98" s="14">
        <f>IF($A98="","",E98-F98)</f>
      </c>
      <c r="H98" s="14">
        <f>IF($A98="","",SUMIFS('Invoices'!$H$5:$H$504,'Invoices'!$B$5:$B$504,$A98,'Invoices'!$J$5:$J$504,"Current"))</f>
      </c>
      <c r="I98" s="14">
        <f>IF($A98="","",SUMIFS('Invoices'!$H$5:$H$504,'Invoices'!$B$5:$B$504,$A98,'Invoices'!$J$5:$J$504,"30 days"))</f>
      </c>
      <c r="J98" s="14">
        <f>IF($A98="","",SUMIFS('Invoices'!$H$5:$H$504,'Invoices'!$B$5:$B$504,$A98,'Invoices'!$J$5:$J$504,"60 days"))</f>
      </c>
      <c r="K98" s="14">
        <f>IF($A98="","",SUMIFS('Invoices'!$H$5:$H$504,'Invoices'!$B$5:$B$504,$A98,'Invoices'!$J$5:$J$504,"90+ days"))</f>
      </c>
      <c r="L98" s="14">
        <f>IF($A98="","",IFERROR(E98/B98,""))</f>
      </c>
      <c r="M98" s="19">
        <f>IF($A98="","",IFERROR(E98/C98,""))</f>
      </c>
    </row>
    <row r="99" spans="1:13" x14ac:dyDescent="0.25">
      <c r="A99" s="17">
        <f>IF('Clients'!$A$99="","",'Clients'!$A$99)</f>
      </c>
      <c r="B99" s="18">
        <f>IF($A99="","",SUMIFS('Time Log'!$E$5:$E$1004,'Time Log'!$B$5:$B$1004,$A99))</f>
      </c>
      <c r="C99" s="14">
        <f>IF($A99="","",SUMIFS('Time Log'!$G$5:$G$1004,'Time Log'!$B$5:$B$1004,$A99,'Time Log'!$H$5:$H$1004,"Yes"))</f>
      </c>
      <c r="D99" s="14">
        <f>IF($A99="","",SUMIFS('Time Log'!$G$5:$G$1004,'Time Log'!$B$5:$B$1004,$A99,'Time Log'!$H$5:$H$1004,"Yes",'Time Log'!$I$5:$I$1004,""))</f>
      </c>
      <c r="E99" s="14">
        <f>IF($A99="","",SUMIFS('Invoices'!$D$5:$D$504,'Invoices'!$B$5:$B$504,$A99))</f>
      </c>
      <c r="F99" s="14">
        <f>IF($A99="","",SUMIFS('Invoices'!$F$5:$F$504,'Invoices'!$B$5:$B$504,$A99))</f>
      </c>
      <c r="G99" s="14">
        <f>IF($A99="","",E99-F99)</f>
      </c>
      <c r="H99" s="14">
        <f>IF($A99="","",SUMIFS('Invoices'!$H$5:$H$504,'Invoices'!$B$5:$B$504,$A99,'Invoices'!$J$5:$J$504,"Current"))</f>
      </c>
      <c r="I99" s="14">
        <f>IF($A99="","",SUMIFS('Invoices'!$H$5:$H$504,'Invoices'!$B$5:$B$504,$A99,'Invoices'!$J$5:$J$504,"30 days"))</f>
      </c>
      <c r="J99" s="14">
        <f>IF($A99="","",SUMIFS('Invoices'!$H$5:$H$504,'Invoices'!$B$5:$B$504,$A99,'Invoices'!$J$5:$J$504,"60 days"))</f>
      </c>
      <c r="K99" s="14">
        <f>IF($A99="","",SUMIFS('Invoices'!$H$5:$H$504,'Invoices'!$B$5:$B$504,$A99,'Invoices'!$J$5:$J$504,"90+ days"))</f>
      </c>
      <c r="L99" s="14">
        <f>IF($A99="","",IFERROR(E99/B99,""))</f>
      </c>
      <c r="M99" s="19">
        <f>IF($A99="","",IFERROR(E99/C99,""))</f>
      </c>
    </row>
    <row r="100" spans="1:13" x14ac:dyDescent="0.25">
      <c r="A100" s="17">
        <f>IF('Clients'!$A$100="","",'Clients'!$A$100)</f>
      </c>
      <c r="B100" s="18">
        <f>IF($A100="","",SUMIFS('Time Log'!$E$5:$E$1004,'Time Log'!$B$5:$B$1004,$A100))</f>
      </c>
      <c r="C100" s="14">
        <f>IF($A100="","",SUMIFS('Time Log'!$G$5:$G$1004,'Time Log'!$B$5:$B$1004,$A100,'Time Log'!$H$5:$H$1004,"Yes"))</f>
      </c>
      <c r="D100" s="14">
        <f>IF($A100="","",SUMIFS('Time Log'!$G$5:$G$1004,'Time Log'!$B$5:$B$1004,$A100,'Time Log'!$H$5:$H$1004,"Yes",'Time Log'!$I$5:$I$1004,""))</f>
      </c>
      <c r="E100" s="14">
        <f>IF($A100="","",SUMIFS('Invoices'!$D$5:$D$504,'Invoices'!$B$5:$B$504,$A100))</f>
      </c>
      <c r="F100" s="14">
        <f>IF($A100="","",SUMIFS('Invoices'!$F$5:$F$504,'Invoices'!$B$5:$B$504,$A100))</f>
      </c>
      <c r="G100" s="14">
        <f>IF($A100="","",E100-F100)</f>
      </c>
      <c r="H100" s="14">
        <f>IF($A100="","",SUMIFS('Invoices'!$H$5:$H$504,'Invoices'!$B$5:$B$504,$A100,'Invoices'!$J$5:$J$504,"Current"))</f>
      </c>
      <c r="I100" s="14">
        <f>IF($A100="","",SUMIFS('Invoices'!$H$5:$H$504,'Invoices'!$B$5:$B$504,$A100,'Invoices'!$J$5:$J$504,"30 days"))</f>
      </c>
      <c r="J100" s="14">
        <f>IF($A100="","",SUMIFS('Invoices'!$H$5:$H$504,'Invoices'!$B$5:$B$504,$A100,'Invoices'!$J$5:$J$504,"60 days"))</f>
      </c>
      <c r="K100" s="14">
        <f>IF($A100="","",SUMIFS('Invoices'!$H$5:$H$504,'Invoices'!$B$5:$B$504,$A100,'Invoices'!$J$5:$J$504,"90+ days"))</f>
      </c>
      <c r="L100" s="14">
        <f>IF($A100="","",IFERROR(E100/B100,""))</f>
      </c>
      <c r="M100" s="19">
        <f>IF($A100="","",IFERROR(E100/C100,""))</f>
      </c>
    </row>
    <row r="101" spans="1:13" x14ac:dyDescent="0.25">
      <c r="A101" s="17">
        <f>IF('Clients'!$A$101="","",'Clients'!$A$101)</f>
      </c>
      <c r="B101" s="18">
        <f>IF($A101="","",SUMIFS('Time Log'!$E$5:$E$1004,'Time Log'!$B$5:$B$1004,$A101))</f>
      </c>
      <c r="C101" s="14">
        <f>IF($A101="","",SUMIFS('Time Log'!$G$5:$G$1004,'Time Log'!$B$5:$B$1004,$A101,'Time Log'!$H$5:$H$1004,"Yes"))</f>
      </c>
      <c r="D101" s="14">
        <f>IF($A101="","",SUMIFS('Time Log'!$G$5:$G$1004,'Time Log'!$B$5:$B$1004,$A101,'Time Log'!$H$5:$H$1004,"Yes",'Time Log'!$I$5:$I$1004,""))</f>
      </c>
      <c r="E101" s="14">
        <f>IF($A101="","",SUMIFS('Invoices'!$D$5:$D$504,'Invoices'!$B$5:$B$504,$A101))</f>
      </c>
      <c r="F101" s="14">
        <f>IF($A101="","",SUMIFS('Invoices'!$F$5:$F$504,'Invoices'!$B$5:$B$504,$A101))</f>
      </c>
      <c r="G101" s="14">
        <f>IF($A101="","",E101-F101)</f>
      </c>
      <c r="H101" s="14">
        <f>IF($A101="","",SUMIFS('Invoices'!$H$5:$H$504,'Invoices'!$B$5:$B$504,$A101,'Invoices'!$J$5:$J$504,"Current"))</f>
      </c>
      <c r="I101" s="14">
        <f>IF($A101="","",SUMIFS('Invoices'!$H$5:$H$504,'Invoices'!$B$5:$B$504,$A101,'Invoices'!$J$5:$J$504,"30 days"))</f>
      </c>
      <c r="J101" s="14">
        <f>IF($A101="","",SUMIFS('Invoices'!$H$5:$H$504,'Invoices'!$B$5:$B$504,$A101,'Invoices'!$J$5:$J$504,"60 days"))</f>
      </c>
      <c r="K101" s="14">
        <f>IF($A101="","",SUMIFS('Invoices'!$H$5:$H$504,'Invoices'!$B$5:$B$504,$A101,'Invoices'!$J$5:$J$504,"90+ days"))</f>
      </c>
      <c r="L101" s="14">
        <f>IF($A101="","",IFERROR(E101/B101,""))</f>
      </c>
      <c r="M101" s="19">
        <f>IF($A101="","",IFERROR(E101/C101,""))</f>
      </c>
    </row>
    <row r="102" spans="1:13" x14ac:dyDescent="0.25">
      <c r="A102" s="17">
        <f>IF('Clients'!$A$102="","",'Clients'!$A$102)</f>
      </c>
      <c r="B102" s="18">
        <f>IF($A102="","",SUMIFS('Time Log'!$E$5:$E$1004,'Time Log'!$B$5:$B$1004,$A102))</f>
      </c>
      <c r="C102" s="14">
        <f>IF($A102="","",SUMIFS('Time Log'!$G$5:$G$1004,'Time Log'!$B$5:$B$1004,$A102,'Time Log'!$H$5:$H$1004,"Yes"))</f>
      </c>
      <c r="D102" s="14">
        <f>IF($A102="","",SUMIFS('Time Log'!$G$5:$G$1004,'Time Log'!$B$5:$B$1004,$A102,'Time Log'!$H$5:$H$1004,"Yes",'Time Log'!$I$5:$I$1004,""))</f>
      </c>
      <c r="E102" s="14">
        <f>IF($A102="","",SUMIFS('Invoices'!$D$5:$D$504,'Invoices'!$B$5:$B$504,$A102))</f>
      </c>
      <c r="F102" s="14">
        <f>IF($A102="","",SUMIFS('Invoices'!$F$5:$F$504,'Invoices'!$B$5:$B$504,$A102))</f>
      </c>
      <c r="G102" s="14">
        <f>IF($A102="","",E102-F102)</f>
      </c>
      <c r="H102" s="14">
        <f>IF($A102="","",SUMIFS('Invoices'!$H$5:$H$504,'Invoices'!$B$5:$B$504,$A102,'Invoices'!$J$5:$J$504,"Current"))</f>
      </c>
      <c r="I102" s="14">
        <f>IF($A102="","",SUMIFS('Invoices'!$H$5:$H$504,'Invoices'!$B$5:$B$504,$A102,'Invoices'!$J$5:$J$504,"30 days"))</f>
      </c>
      <c r="J102" s="14">
        <f>IF($A102="","",SUMIFS('Invoices'!$H$5:$H$504,'Invoices'!$B$5:$B$504,$A102,'Invoices'!$J$5:$J$504,"60 days"))</f>
      </c>
      <c r="K102" s="14">
        <f>IF($A102="","",SUMIFS('Invoices'!$H$5:$H$504,'Invoices'!$B$5:$B$504,$A102,'Invoices'!$J$5:$J$504,"90+ days"))</f>
      </c>
      <c r="L102" s="14">
        <f>IF($A102="","",IFERROR(E102/B102,""))</f>
      </c>
      <c r="M102" s="19">
        <f>IF($A102="","",IFERROR(E102/C102,""))</f>
      </c>
    </row>
    <row r="103" spans="1:13" x14ac:dyDescent="0.25">
      <c r="A103" s="17">
        <f>IF('Clients'!$A$103="","",'Clients'!$A$103)</f>
      </c>
      <c r="B103" s="18">
        <f>IF($A103="","",SUMIFS('Time Log'!$E$5:$E$1004,'Time Log'!$B$5:$B$1004,$A103))</f>
      </c>
      <c r="C103" s="14">
        <f>IF($A103="","",SUMIFS('Time Log'!$G$5:$G$1004,'Time Log'!$B$5:$B$1004,$A103,'Time Log'!$H$5:$H$1004,"Yes"))</f>
      </c>
      <c r="D103" s="14">
        <f>IF($A103="","",SUMIFS('Time Log'!$G$5:$G$1004,'Time Log'!$B$5:$B$1004,$A103,'Time Log'!$H$5:$H$1004,"Yes",'Time Log'!$I$5:$I$1004,""))</f>
      </c>
      <c r="E103" s="14">
        <f>IF($A103="","",SUMIFS('Invoices'!$D$5:$D$504,'Invoices'!$B$5:$B$504,$A103))</f>
      </c>
      <c r="F103" s="14">
        <f>IF($A103="","",SUMIFS('Invoices'!$F$5:$F$504,'Invoices'!$B$5:$B$504,$A103))</f>
      </c>
      <c r="G103" s="14">
        <f>IF($A103="","",E103-F103)</f>
      </c>
      <c r="H103" s="14">
        <f>IF($A103="","",SUMIFS('Invoices'!$H$5:$H$504,'Invoices'!$B$5:$B$504,$A103,'Invoices'!$J$5:$J$504,"Current"))</f>
      </c>
      <c r="I103" s="14">
        <f>IF($A103="","",SUMIFS('Invoices'!$H$5:$H$504,'Invoices'!$B$5:$B$504,$A103,'Invoices'!$J$5:$J$504,"30 days"))</f>
      </c>
      <c r="J103" s="14">
        <f>IF($A103="","",SUMIFS('Invoices'!$H$5:$H$504,'Invoices'!$B$5:$B$504,$A103,'Invoices'!$J$5:$J$504,"60 days"))</f>
      </c>
      <c r="K103" s="14">
        <f>IF($A103="","",SUMIFS('Invoices'!$H$5:$H$504,'Invoices'!$B$5:$B$504,$A103,'Invoices'!$J$5:$J$504,"90+ days"))</f>
      </c>
      <c r="L103" s="14">
        <f>IF($A103="","",IFERROR(E103/B103,""))</f>
      </c>
      <c r="M103" s="19">
        <f>IF($A103="","",IFERROR(E103/C103,""))</f>
      </c>
    </row>
    <row r="104" spans="1:13" x14ac:dyDescent="0.25">
      <c r="A104" s="17">
        <f>IF('Clients'!$A$104="","",'Clients'!$A$104)</f>
      </c>
      <c r="B104" s="18">
        <f>IF($A104="","",SUMIFS('Time Log'!$E$5:$E$1004,'Time Log'!$B$5:$B$1004,$A104))</f>
      </c>
      <c r="C104" s="14">
        <f>IF($A104="","",SUMIFS('Time Log'!$G$5:$G$1004,'Time Log'!$B$5:$B$1004,$A104,'Time Log'!$H$5:$H$1004,"Yes"))</f>
      </c>
      <c r="D104" s="14">
        <f>IF($A104="","",SUMIFS('Time Log'!$G$5:$G$1004,'Time Log'!$B$5:$B$1004,$A104,'Time Log'!$H$5:$H$1004,"Yes",'Time Log'!$I$5:$I$1004,""))</f>
      </c>
      <c r="E104" s="14">
        <f>IF($A104="","",SUMIFS('Invoices'!$D$5:$D$504,'Invoices'!$B$5:$B$504,$A104))</f>
      </c>
      <c r="F104" s="14">
        <f>IF($A104="","",SUMIFS('Invoices'!$F$5:$F$504,'Invoices'!$B$5:$B$504,$A104))</f>
      </c>
      <c r="G104" s="14">
        <f>IF($A104="","",E104-F104)</f>
      </c>
      <c r="H104" s="14">
        <f>IF($A104="","",SUMIFS('Invoices'!$H$5:$H$504,'Invoices'!$B$5:$B$504,$A104,'Invoices'!$J$5:$J$504,"Current"))</f>
      </c>
      <c r="I104" s="14">
        <f>IF($A104="","",SUMIFS('Invoices'!$H$5:$H$504,'Invoices'!$B$5:$B$504,$A104,'Invoices'!$J$5:$J$504,"30 days"))</f>
      </c>
      <c r="J104" s="14">
        <f>IF($A104="","",SUMIFS('Invoices'!$H$5:$H$504,'Invoices'!$B$5:$B$504,$A104,'Invoices'!$J$5:$J$504,"60 days"))</f>
      </c>
      <c r="K104" s="14">
        <f>IF($A104="","",SUMIFS('Invoices'!$H$5:$H$504,'Invoices'!$B$5:$B$504,$A104,'Invoices'!$J$5:$J$504,"90+ days"))</f>
      </c>
      <c r="L104" s="14">
        <f>IF($A104="","",IFERROR(E104/B104,""))</f>
      </c>
      <c r="M104" s="19">
        <f>IF($A104="","",IFERROR(E104/C104,""))</f>
      </c>
    </row>
    <row r="105" spans="1:13" x14ac:dyDescent="0.25">
      <c r="A105" s="20" t="s">
        <v>85</v>
      </c>
      <c r="B105" s="21">
        <f>SUM(B5:B104)</f>
      </c>
      <c r="C105" s="22">
        <f>SUM(C5:C104)</f>
      </c>
      <c r="D105" s="22">
        <f>SUM(D5:D104)</f>
      </c>
      <c r="E105" s="22">
        <f>SUM(E5:E104)</f>
      </c>
      <c r="F105" s="22">
        <f>SUM(F5:F104)</f>
      </c>
      <c r="G105" s="22">
        <f>SUM(G5:G104)</f>
      </c>
      <c r="H105" s="22">
        <f>SUM(H5:H104)</f>
      </c>
      <c r="I105" s="22">
        <f>SUM(I5:I104)</f>
      </c>
      <c r="J105" s="22">
        <f>SUM(J5:J104)</f>
      </c>
      <c r="K105" s="22">
        <f>SUM(K5:K104)</f>
      </c>
      <c r="L105" s="20"/>
      <c r="M105" s="20"/>
    </row>
  </sheetData>
  <conditionalFormatting sqref="K5:K104">
    <cfRule type="expression" dxfId="1" priority="1">
      <formula>N(K5)&gt;0</formula>
    </cfRule>
  </conditionalFormatting>
  <hyperlinks>
    <hyperlink ref="A2" r:id="rId1"/>
  </hyperlinks>
  <pageMargins left="0.7" right="0.7" top="0.75" bottom="0.75" header="0.3" footer="0.3"/>
  <pageSetup paperSize="9" orientation="landscape" horizontalDpi="4294967295" verticalDpi="4294967295" scale="100" fitToWidth="1" fitToHeight="0"/>
  <headerFooter>
    <oddFooter>&amp;LFree template by Accounter — accounter.co.za&amp;RPage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
  <sheetViews>
    <sheetView workbookViewId="0">
      <pane ySplit="5" topLeftCell="A6" activePane="bottomLeft" state="frozen"/>
      <selection pane="bottomLeft"/>
    </sheetView>
  </sheetViews>
  <sheetFormatPr defaultRowHeight="15" outlineLevelRow="0" outlineLevelCol="0" x14ac:dyDescent="55"/>
  <cols>
    <col min="1" max="1" width="14" customWidth="1"/>
    <col min="2" max="3" width="16" customWidth="1"/>
    <col min="4" max="4" width="18" customWidth="1"/>
    <col min="5" max="6" width="12" customWidth="1"/>
  </cols>
  <sheetData>
    <row r="1" ht="24" customHeight="1" spans="1:1" x14ac:dyDescent="0.25">
      <c r="A1" s="1" t="s">
        <v>86</v>
      </c>
    </row>
    <row r="2" spans="1:1" x14ac:dyDescent="0.25">
      <c r="A2" s="2" t="s">
        <v>1</v>
      </c>
    </row>
    <row r="3" spans="1:2" x14ac:dyDescent="0.25">
      <c r="A3" t="s">
        <v>87</v>
      </c>
      <c r="B3" s="23">
        <v>46082</v>
      </c>
    </row>
    <row r="5" ht="30" customHeight="1" spans="1:6" x14ac:dyDescent="0.25">
      <c r="A5" s="9" t="s">
        <v>88</v>
      </c>
      <c r="B5" s="9" t="s">
        <v>77</v>
      </c>
      <c r="C5" s="9" t="s">
        <v>78</v>
      </c>
      <c r="D5" s="9" t="s">
        <v>89</v>
      </c>
      <c r="E5" s="9" t="s">
        <v>90</v>
      </c>
      <c r="F5" s="9" t="s">
        <v>91</v>
      </c>
    </row>
    <row r="6" spans="1:6" x14ac:dyDescent="0.25">
      <c r="A6" s="24">
        <f>$B$3</f>
      </c>
      <c r="B6" s="14">
        <f>SUMIFS('Invoices'!$D$5:$D$504,'Invoices'!$C$5:$C$504,"&gt;="&amp;$A6,'Invoices'!$C$5:$C$504,"&lt;"&amp;EDATE($A6,1))</f>
      </c>
      <c r="C6" s="14">
        <f>SUMIFS('Invoices'!$F$5:$F$504,'Invoices'!$G$5:$G$504,"&gt;="&amp;$A6,'Invoices'!$G$5:$G$504,"&lt;"&amp;EDATE($A6,1))</f>
      </c>
      <c r="D6" s="10">
        <v>50000</v>
      </c>
      <c r="E6" s="19">
        <f>IF(N(D6)=0,"",C6/D6)</f>
      </c>
      <c r="F6" s="18">
        <f>SUMIFS('Time Log'!$E$5:$E$1004,'Time Log'!$A$5:$A$1004,"&gt;="&amp;$A6,'Time Log'!$A$5:$A$1004,"&lt;"&amp;EDATE($A6,1))</f>
      </c>
    </row>
    <row r="7" spans="1:6" x14ac:dyDescent="0.25">
      <c r="A7" s="24">
        <f>EDATE(A6,1)</f>
      </c>
      <c r="B7" s="14">
        <f>SUMIFS('Invoices'!$D$5:$D$504,'Invoices'!$C$5:$C$504,"&gt;="&amp;$A7,'Invoices'!$C$5:$C$504,"&lt;"&amp;EDATE($A7,1))</f>
      </c>
      <c r="C7" s="14">
        <f>SUMIFS('Invoices'!$F$5:$F$504,'Invoices'!$G$5:$G$504,"&gt;="&amp;$A7,'Invoices'!$G$5:$G$504,"&lt;"&amp;EDATE($A7,1))</f>
      </c>
      <c r="D7" s="10">
        <v>50000</v>
      </c>
      <c r="E7" s="19">
        <f>IF(N(D7)=0,"",C7/D7)</f>
      </c>
      <c r="F7" s="18">
        <f>SUMIFS('Time Log'!$E$5:$E$1004,'Time Log'!$A$5:$A$1004,"&gt;="&amp;$A7,'Time Log'!$A$5:$A$1004,"&lt;"&amp;EDATE($A7,1))</f>
      </c>
    </row>
    <row r="8" spans="1:6" x14ac:dyDescent="0.25">
      <c r="A8" s="24">
        <f>EDATE(A7,1)</f>
      </c>
      <c r="B8" s="14">
        <f>SUMIFS('Invoices'!$D$5:$D$504,'Invoices'!$C$5:$C$504,"&gt;="&amp;$A8,'Invoices'!$C$5:$C$504,"&lt;"&amp;EDATE($A8,1))</f>
      </c>
      <c r="C8" s="14">
        <f>SUMIFS('Invoices'!$F$5:$F$504,'Invoices'!$G$5:$G$504,"&gt;="&amp;$A8,'Invoices'!$G$5:$G$504,"&lt;"&amp;EDATE($A8,1))</f>
      </c>
      <c r="D8" s="10">
        <v>50000</v>
      </c>
      <c r="E8" s="19">
        <f>IF(N(D8)=0,"",C8/D8)</f>
      </c>
      <c r="F8" s="18">
        <f>SUMIFS('Time Log'!$E$5:$E$1004,'Time Log'!$A$5:$A$1004,"&gt;="&amp;$A8,'Time Log'!$A$5:$A$1004,"&lt;"&amp;EDATE($A8,1))</f>
      </c>
    </row>
    <row r="9" spans="1:6" x14ac:dyDescent="0.25">
      <c r="A9" s="24">
        <f>EDATE(A8,1)</f>
      </c>
      <c r="B9" s="14">
        <f>SUMIFS('Invoices'!$D$5:$D$504,'Invoices'!$C$5:$C$504,"&gt;="&amp;$A9,'Invoices'!$C$5:$C$504,"&lt;"&amp;EDATE($A9,1))</f>
      </c>
      <c r="C9" s="14">
        <f>SUMIFS('Invoices'!$F$5:$F$504,'Invoices'!$G$5:$G$504,"&gt;="&amp;$A9,'Invoices'!$G$5:$G$504,"&lt;"&amp;EDATE($A9,1))</f>
      </c>
      <c r="D9" s="10">
        <v>50000</v>
      </c>
      <c r="E9" s="19">
        <f>IF(N(D9)=0,"",C9/D9)</f>
      </c>
      <c r="F9" s="18">
        <f>SUMIFS('Time Log'!$E$5:$E$1004,'Time Log'!$A$5:$A$1004,"&gt;="&amp;$A9,'Time Log'!$A$5:$A$1004,"&lt;"&amp;EDATE($A9,1))</f>
      </c>
    </row>
    <row r="10" spans="1:6" x14ac:dyDescent="0.25">
      <c r="A10" s="24">
        <f>EDATE(A9,1)</f>
      </c>
      <c r="B10" s="14">
        <f>SUMIFS('Invoices'!$D$5:$D$504,'Invoices'!$C$5:$C$504,"&gt;="&amp;$A10,'Invoices'!$C$5:$C$504,"&lt;"&amp;EDATE($A10,1))</f>
      </c>
      <c r="C10" s="14">
        <f>SUMIFS('Invoices'!$F$5:$F$504,'Invoices'!$G$5:$G$504,"&gt;="&amp;$A10,'Invoices'!$G$5:$G$504,"&lt;"&amp;EDATE($A10,1))</f>
      </c>
      <c r="D10" s="10">
        <v>50000</v>
      </c>
      <c r="E10" s="19">
        <f>IF(N(D10)=0,"",C10/D10)</f>
      </c>
      <c r="F10" s="18">
        <f>SUMIFS('Time Log'!$E$5:$E$1004,'Time Log'!$A$5:$A$1004,"&gt;="&amp;$A10,'Time Log'!$A$5:$A$1004,"&lt;"&amp;EDATE($A10,1))</f>
      </c>
    </row>
    <row r="11" spans="1:6" x14ac:dyDescent="0.25">
      <c r="A11" s="24">
        <f>EDATE(A10,1)</f>
      </c>
      <c r="B11" s="14">
        <f>SUMIFS('Invoices'!$D$5:$D$504,'Invoices'!$C$5:$C$504,"&gt;="&amp;$A11,'Invoices'!$C$5:$C$504,"&lt;"&amp;EDATE($A11,1))</f>
      </c>
      <c r="C11" s="14">
        <f>SUMIFS('Invoices'!$F$5:$F$504,'Invoices'!$G$5:$G$504,"&gt;="&amp;$A11,'Invoices'!$G$5:$G$504,"&lt;"&amp;EDATE($A11,1))</f>
      </c>
      <c r="D11" s="10">
        <v>50000</v>
      </c>
      <c r="E11" s="19">
        <f>IF(N(D11)=0,"",C11/D11)</f>
      </c>
      <c r="F11" s="18">
        <f>SUMIFS('Time Log'!$E$5:$E$1004,'Time Log'!$A$5:$A$1004,"&gt;="&amp;$A11,'Time Log'!$A$5:$A$1004,"&lt;"&amp;EDATE($A11,1))</f>
      </c>
    </row>
    <row r="12" spans="1:6" x14ac:dyDescent="0.25">
      <c r="A12" s="24">
        <f>EDATE(A11,1)</f>
      </c>
      <c r="B12" s="14">
        <f>SUMIFS('Invoices'!$D$5:$D$504,'Invoices'!$C$5:$C$504,"&gt;="&amp;$A12,'Invoices'!$C$5:$C$504,"&lt;"&amp;EDATE($A12,1))</f>
      </c>
      <c r="C12" s="14">
        <f>SUMIFS('Invoices'!$F$5:$F$504,'Invoices'!$G$5:$G$504,"&gt;="&amp;$A12,'Invoices'!$G$5:$G$504,"&lt;"&amp;EDATE($A12,1))</f>
      </c>
      <c r="D12" s="10">
        <v>50000</v>
      </c>
      <c r="E12" s="19">
        <f>IF(N(D12)=0,"",C12/D12)</f>
      </c>
      <c r="F12" s="18">
        <f>SUMIFS('Time Log'!$E$5:$E$1004,'Time Log'!$A$5:$A$1004,"&gt;="&amp;$A12,'Time Log'!$A$5:$A$1004,"&lt;"&amp;EDATE($A12,1))</f>
      </c>
    </row>
    <row r="13" spans="1:6" x14ac:dyDescent="0.25">
      <c r="A13" s="24">
        <f>EDATE(A12,1)</f>
      </c>
      <c r="B13" s="14">
        <f>SUMIFS('Invoices'!$D$5:$D$504,'Invoices'!$C$5:$C$504,"&gt;="&amp;$A13,'Invoices'!$C$5:$C$504,"&lt;"&amp;EDATE($A13,1))</f>
      </c>
      <c r="C13" s="14">
        <f>SUMIFS('Invoices'!$F$5:$F$504,'Invoices'!$G$5:$G$504,"&gt;="&amp;$A13,'Invoices'!$G$5:$G$504,"&lt;"&amp;EDATE($A13,1))</f>
      </c>
      <c r="D13" s="10">
        <v>50000</v>
      </c>
      <c r="E13" s="19">
        <f>IF(N(D13)=0,"",C13/D13)</f>
      </c>
      <c r="F13" s="18">
        <f>SUMIFS('Time Log'!$E$5:$E$1004,'Time Log'!$A$5:$A$1004,"&gt;="&amp;$A13,'Time Log'!$A$5:$A$1004,"&lt;"&amp;EDATE($A13,1))</f>
      </c>
    </row>
    <row r="14" spans="1:6" x14ac:dyDescent="0.25">
      <c r="A14" s="24">
        <f>EDATE(A13,1)</f>
      </c>
      <c r="B14" s="14">
        <f>SUMIFS('Invoices'!$D$5:$D$504,'Invoices'!$C$5:$C$504,"&gt;="&amp;$A14,'Invoices'!$C$5:$C$504,"&lt;"&amp;EDATE($A14,1))</f>
      </c>
      <c r="C14" s="14">
        <f>SUMIFS('Invoices'!$F$5:$F$504,'Invoices'!$G$5:$G$504,"&gt;="&amp;$A14,'Invoices'!$G$5:$G$504,"&lt;"&amp;EDATE($A14,1))</f>
      </c>
      <c r="D14" s="10">
        <v>50000</v>
      </c>
      <c r="E14" s="19">
        <f>IF(N(D14)=0,"",C14/D14)</f>
      </c>
      <c r="F14" s="18">
        <f>SUMIFS('Time Log'!$E$5:$E$1004,'Time Log'!$A$5:$A$1004,"&gt;="&amp;$A14,'Time Log'!$A$5:$A$1004,"&lt;"&amp;EDATE($A14,1))</f>
      </c>
    </row>
    <row r="15" spans="1:6" x14ac:dyDescent="0.25">
      <c r="A15" s="24">
        <f>EDATE(A14,1)</f>
      </c>
      <c r="B15" s="14">
        <f>SUMIFS('Invoices'!$D$5:$D$504,'Invoices'!$C$5:$C$504,"&gt;="&amp;$A15,'Invoices'!$C$5:$C$504,"&lt;"&amp;EDATE($A15,1))</f>
      </c>
      <c r="C15" s="14">
        <f>SUMIFS('Invoices'!$F$5:$F$504,'Invoices'!$G$5:$G$504,"&gt;="&amp;$A15,'Invoices'!$G$5:$G$504,"&lt;"&amp;EDATE($A15,1))</f>
      </c>
      <c r="D15" s="10">
        <v>50000</v>
      </c>
      <c r="E15" s="19">
        <f>IF(N(D15)=0,"",C15/D15)</f>
      </c>
      <c r="F15" s="18">
        <f>SUMIFS('Time Log'!$E$5:$E$1004,'Time Log'!$A$5:$A$1004,"&gt;="&amp;$A15,'Time Log'!$A$5:$A$1004,"&lt;"&amp;EDATE($A15,1))</f>
      </c>
    </row>
    <row r="16" spans="1:6" x14ac:dyDescent="0.25">
      <c r="A16" s="24">
        <f>EDATE(A15,1)</f>
      </c>
      <c r="B16" s="14">
        <f>SUMIFS('Invoices'!$D$5:$D$504,'Invoices'!$C$5:$C$504,"&gt;="&amp;$A16,'Invoices'!$C$5:$C$504,"&lt;"&amp;EDATE($A16,1))</f>
      </c>
      <c r="C16" s="14">
        <f>SUMIFS('Invoices'!$F$5:$F$504,'Invoices'!$G$5:$G$504,"&gt;="&amp;$A16,'Invoices'!$G$5:$G$504,"&lt;"&amp;EDATE($A16,1))</f>
      </c>
      <c r="D16" s="10">
        <v>50000</v>
      </c>
      <c r="E16" s="19">
        <f>IF(N(D16)=0,"",C16/D16)</f>
      </c>
      <c r="F16" s="18">
        <f>SUMIFS('Time Log'!$E$5:$E$1004,'Time Log'!$A$5:$A$1004,"&gt;="&amp;$A16,'Time Log'!$A$5:$A$1004,"&lt;"&amp;EDATE($A16,1))</f>
      </c>
    </row>
    <row r="17" spans="1:6" x14ac:dyDescent="0.25">
      <c r="A17" s="24">
        <f>EDATE(A16,1)</f>
      </c>
      <c r="B17" s="14">
        <f>SUMIFS('Invoices'!$D$5:$D$504,'Invoices'!$C$5:$C$504,"&gt;="&amp;$A17,'Invoices'!$C$5:$C$504,"&lt;"&amp;EDATE($A17,1))</f>
      </c>
      <c r="C17" s="14">
        <f>SUMIFS('Invoices'!$F$5:$F$504,'Invoices'!$G$5:$G$504,"&gt;="&amp;$A17,'Invoices'!$G$5:$G$504,"&lt;"&amp;EDATE($A17,1))</f>
      </c>
      <c r="D17" s="10">
        <v>50000</v>
      </c>
      <c r="E17" s="19">
        <f>IF(N(D17)=0,"",C17/D17)</f>
      </c>
      <c r="F17" s="18">
        <f>SUMIFS('Time Log'!$E$5:$E$1004,'Time Log'!$A$5:$A$1004,"&gt;="&amp;$A17,'Time Log'!$A$5:$A$1004,"&lt;"&amp;EDATE($A17,1))</f>
      </c>
    </row>
    <row r="18" spans="1:6" x14ac:dyDescent="0.25">
      <c r="A18" s="20" t="s">
        <v>85</v>
      </c>
      <c r="B18" s="22">
        <f>SUM(B6:B17)</f>
      </c>
      <c r="C18" s="22">
        <f>SUM(C6:C17)</f>
      </c>
      <c r="D18" s="22">
        <f>SUM(D6:D17)</f>
      </c>
      <c r="E18" s="25">
        <f>IF(N(D18)=0,"",C18/D18)</f>
      </c>
      <c r="F18" s="21">
        <f>SUM(F6:F17)</f>
      </c>
    </row>
  </sheetData>
  <hyperlinks>
    <hyperlink ref="A2" r:id="rId1"/>
  </hyperlinks>
  <pageMargins left="0.7" right="0.7" top="0.75" bottom="0.75" header="0.3" footer="0.3"/>
  <pageSetup paperSize="9" orientation="portrait" horizontalDpi="4294967295" verticalDpi="4294967295" scale="100" fitToWidth="1" fitToHeight="0"/>
  <headerFooter>
    <oddFooter>&amp;LFree template by Accounter — accounter.co.za&amp;RPage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How to use</vt:lpstr>
      <vt:lpstr>Clients</vt:lpstr>
      <vt:lpstr>Time Log</vt:lpstr>
      <vt:lpstr>Invoices</vt:lpstr>
      <vt:lpstr>Client Summary</vt:lpstr>
      <vt:lpstr>Monthly Summary</vt:lpstr>
    </vt:vector>
  </TitlesOfParts>
  <Company>Accounter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Accounter</dc:creator>
  <dc:title>Free Client Billing Tracker for Accounting Practices</dc:title>
  <dc:subject/>
  <dc:description>Free Client Billing Tracker for Accounting Practices. https://accounter.co.za/templates/client-billing-tracker</dc:description>
  <cp:keywords/>
  <cp:category/>
  <cp:lastModifiedBy>Accounter</cp:lastModifiedBy>
  <dcterms:created xsi:type="dcterms:W3CDTF">2026-10-09T00:00:00Z</dcterms:created>
  <dcterms:modified xsi:type="dcterms:W3CDTF">2026-10-09T00:00:00Z</dcterms:modified>
</cp:coreProperties>
</file>