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Rates" state="visible" r:id="rId5"/>
    <sheet sheetId="3" name="Contract" state="visible" r:id="rId6"/>
  </sheets>
  <definedNames>
    <definedName name="_xlnm.Print_Area" localSheetId="2">'Contract'!$A1:$C54</definedName>
  </definedNames>
  <calcPr calcId="171027" fullCalcOnLoad="1"/>
</workbook>
</file>

<file path=xl/sharedStrings.xml><?xml version="1.0" encoding="utf-8"?>
<sst xmlns="http://schemas.openxmlformats.org/spreadsheetml/2006/main" count="174" uniqueCount="158">
  <si>
    <t>Domestic worker contract — how to use</t>
  </si>
  <si>
    <t>Free template by Accounter — accounter.co.za</t>
  </si>
  <si>
    <t>A written employment contract for a domestic worker, set out as numbered clauses. It covers the parties, duties, hours, pay, UIF, leave, notice and signatures, and works out weekly and monthly pay from the hours and rate you enter.</t>
  </si>
  <si>
    <t>How to use this template</t>
  </si>
  <si>
    <t>Fill in the orange cells on the Contract sheet: the employer and worker details, start date, place of work and duties.</t>
  </si>
  <si>
    <t>Enter the days and hours worked each week and the hourly rate. The sheet warns you if the rate is below the minimum or the ordinary hours exceed the weekly limit.</t>
  </si>
  <si>
    <t>Read the leave, notice and UIF clauses. You may agree terms that are better for the worker, but not worse than the law allows.</t>
  </si>
  <si>
    <t>Print two copies from the Contract sheet (set up for A4), sign and date both, and give one to the worker.</t>
  </si>
  <si>
    <t>Reread the pay clause when the minimum wage changes on 1 March 2027 and update the Rates sheet.</t>
  </si>
  <si>
    <t>Colour key</t>
  </si>
  <si>
    <t>Orange-shaded cells are for your own figures. White cells calculate automatically, so avoid typing over them. Example figures are included so you can see how it works: replace or delete them.</t>
  </si>
  <si>
    <t>Good to know</t>
  </si>
  <si>
    <t>•</t>
  </si>
  <si>
    <t>The minimum hourly rate is R30.23 from 1 March 2026.</t>
  </si>
  <si>
    <t>Hours, overtime, leave and notice follow the Basic Conditions of Employment Act and Sectoral Determination 7 as summarised at accounter.co.za/domestic-workers. The Rates sheet lists each figure and where it comes from.</t>
  </si>
  <si>
    <t>This template is not legal advice. It reflects the Basic Conditions of Employment Act and Sectoral Determination 7 as summarised at accounter.co.za/domestic-workers; check the current text on labour.gov.za.</t>
  </si>
  <si>
    <t>Works in Microsoft Excel, Google Sheets (File &gt; Import or open from Google Drive), LibreOffice Calc and Apple Numbers.</t>
  </si>
  <si>
    <t>More from Accounter</t>
  </si>
  <si>
    <t>About this template and FAQs: https://accounter.co.za/templates/domestic-worker-contract</t>
  </si>
  <si>
    <t>More free templates: https://accounter.co.za/templates</t>
  </si>
  <si>
    <t>Free South African tax and business calculators: https://accounter.co.za/calculators</t>
  </si>
  <si>
    <t>Accounter — cloud accounting for South African businesses: https://accounter.co.za</t>
  </si>
  <si>
    <t>Disclaimer: this template is provided for practical and informational purposes only and is not tax, legal or financial advice. Tax rates and rules change; check figures against SARS and consult a qualified accountant or tax practitioner for advice on your situation.</t>
  </si>
  <si>
    <t>Rates and rules used by this file</t>
  </si>
  <si>
    <t>Update the minimum wage here when the new rate is gazetted; it normally applies from 1 March 2027.</t>
  </si>
  <si>
    <t>Item</t>
  </si>
  <si>
    <t>Value</t>
  </si>
  <si>
    <t>Source</t>
  </si>
  <si>
    <t>Minimum hourly rate, domestic workers (R)</t>
  </si>
  <si>
    <t>Government Gazette No. 54075, Notice R.7083, 3 Feb 2026</t>
  </si>
  <si>
    <t>Minimum wage effective from</t>
  </si>
  <si>
    <t>1 March 2026</t>
  </si>
  <si>
    <t>Next review</t>
  </si>
  <si>
    <t>1 March 2027 (new rate not yet gazetted)</t>
  </si>
  <si>
    <t>Update the two rows above when the new rate is published.</t>
  </si>
  <si>
    <t>UIF rate, worker (and again for the employer)</t>
  </si>
  <si>
    <t>lib/sars-rates.ts (UIF_RATE)</t>
  </si>
  <si>
    <t>UIF monthly remuneration ceiling (R)</t>
  </si>
  <si>
    <t>lib/sars-rates.ts (UIF_MONTHLY_CEILING)</t>
  </si>
  <si>
    <t>UIF applies from this many hours a month for one employer</t>
  </si>
  <si>
    <t>accounter.co.za/domestic-workers</t>
  </si>
  <si>
    <t>Maximum ordinary hours a week</t>
  </si>
  <si>
    <t>Sectoral Determination 7 / BCEA, as stated on accounter.co.za/domestic-workers</t>
  </si>
  <si>
    <t>Maximum overtime hours a week</t>
  </si>
  <si>
    <t>Sectoral Determination 7, as stated on accounter.co.za/domestic-workers</t>
  </si>
  <si>
    <t>Overtime multiplier</t>
  </si>
  <si>
    <t>lib/sars-rates.ts (BCEA_OVERTIME), BCEA s10</t>
  </si>
  <si>
    <t>Sunday, not an ordinary working day (×)</t>
  </si>
  <si>
    <t>Sectoral Determination 7, clauses 17 and 18</t>
  </si>
  <si>
    <t>Sunday, part of ordinary hours (×)</t>
  </si>
  <si>
    <t>Public holiday worked (× daily wage, minimum)</t>
  </si>
  <si>
    <t>Annual leave, full-time worker (weeks a year, minimum)</t>
  </si>
  <si>
    <t>Sick leave per 36-month cycle, 5-day week (days)</t>
  </si>
  <si>
    <t>lib/sars-rates.ts (BCEA_LEAVE), BCEA s22</t>
  </si>
  <si>
    <t>Sick leave per 36-month cycle, 6-day week (days)</t>
  </si>
  <si>
    <t>Notice, first six months of service (weeks)</t>
  </si>
  <si>
    <t>BCEA s37(1), lib/sars-rates.ts (BCEA_NOTICE)</t>
  </si>
  <si>
    <t>Notice, more than six months of service (weeks)</t>
  </si>
  <si>
    <t>BCEA s37(1)(c)(ii), lib/sars-rates.ts (BCEA_NOTICE)</t>
  </si>
  <si>
    <t>DOMESTIC WORKER EMPLOYMENT CONTRACT</t>
  </si>
  <si>
    <t>1. Parties</t>
  </si>
  <si>
    <t>1.1</t>
  </si>
  <si>
    <t>Employer name</t>
  </si>
  <si>
    <t>Your Name</t>
  </si>
  <si>
    <t>1.2</t>
  </si>
  <si>
    <t>Employer address</t>
  </si>
  <si>
    <t>1 Main Road, Cape Town, 8001</t>
  </si>
  <si>
    <t>1.3</t>
  </si>
  <si>
    <t>Worker name</t>
  </si>
  <si>
    <t>Worker Name</t>
  </si>
  <si>
    <t>1.4</t>
  </si>
  <si>
    <t>Worker ID or passport number</t>
  </si>
  <si>
    <t/>
  </si>
  <si>
    <t>1.5</t>
  </si>
  <si>
    <t>Worker address</t>
  </si>
  <si>
    <t>2. Start date, place of work and duties</t>
  </si>
  <si>
    <t>2.1</t>
  </si>
  <si>
    <t>Start date</t>
  </si>
  <si>
    <t>2.2</t>
  </si>
  <si>
    <t>Place of work</t>
  </si>
  <si>
    <t>The employer's home at the address above</t>
  </si>
  <si>
    <t>2.3</t>
  </si>
  <si>
    <t>Occupation and main duties</t>
  </si>
  <si>
    <t>Domestic worker: cleaning, laundry and ironing</t>
  </si>
  <si>
    <t>3. Hours of work</t>
  </si>
  <si>
    <t>3.1</t>
  </si>
  <si>
    <t>Days worked each week</t>
  </si>
  <si>
    <t>3.2</t>
  </si>
  <si>
    <t>Ordinary hours each day</t>
  </si>
  <si>
    <t>3.3</t>
  </si>
  <si>
    <t>Ordinary hours each week</t>
  </si>
  <si>
    <t>3.4</t>
  </si>
  <si>
    <t>Weekly hours check</t>
  </si>
  <si>
    <t>3.5</t>
  </si>
  <si>
    <t>Daily start and finish times</t>
  </si>
  <si>
    <t>07:30 to 16:30, including meal break</t>
  </si>
  <si>
    <t>3.6</t>
  </si>
  <si>
    <t>The worker may not be made to work more than 45 ordinary hours a week, or more than 15 hours of overtime a week. Overtime is by agreement and is paid at 1.5 times the normal wage, or the worker may agree to paid time off instead.</t>
  </si>
  <si>
    <t>3.7</t>
  </si>
  <si>
    <t>Sunday work is voluntary. It is paid at double the hourly wage, or 1.5 times if Sunday is one of the worker's ordinary working days, and never less than a full day's wage. Work on a public holiday is by agreement. On a normal working day it is paid at least double the daily wage. On a day the worker would not normally work, it is paid the daily wage plus the hourly wage for each hour worked. Paid time off may be agreed instead (Sectoral Determination 7, clauses 17 and 18).</t>
  </si>
  <si>
    <t>4. Remuneration</t>
  </si>
  <si>
    <t>4.1</t>
  </si>
  <si>
    <t>Hourly rate (R)</t>
  </si>
  <si>
    <t>4.2</t>
  </si>
  <si>
    <t>Minimum hourly rate (Rates sheet)</t>
  </si>
  <si>
    <t>4.3</t>
  </si>
  <si>
    <t>Rate check</t>
  </si>
  <si>
    <t>4.4</t>
  </si>
  <si>
    <t>Pay each week (ordinary hours × rate)</t>
  </si>
  <si>
    <t>4.5</t>
  </si>
  <si>
    <t>Pay each month (52 weeks ÷ 12), before UIF</t>
  </si>
  <si>
    <t>4.6</t>
  </si>
  <si>
    <t>Payday</t>
  </si>
  <si>
    <t>The last working day of each month</t>
  </si>
  <si>
    <t>4.7</t>
  </si>
  <si>
    <t>Payment method</t>
  </si>
  <si>
    <t>EFT</t>
  </si>
  <si>
    <t>4.8</t>
  </si>
  <si>
    <t>The employer will give the worker a written payslip each time the worker is paid, showing the pay, each deduction and its purpose, and the amount actually paid (section 33 of the Basic Conditions of Employment Act).</t>
  </si>
  <si>
    <t>5. Unemployment Insurance Fund (UIF)</t>
  </si>
  <si>
    <t>5.1</t>
  </si>
  <si>
    <t>Ordinary hours each month</t>
  </si>
  <si>
    <t>5.2</t>
  </si>
  <si>
    <t>UIF applies?</t>
  </si>
  <si>
    <t>5.3</t>
  </si>
  <si>
    <t>Worker contribution (1% of pay)</t>
  </si>
  <si>
    <t>5.4</t>
  </si>
  <si>
    <t>Employer contribution (1% of pay)</t>
  </si>
  <si>
    <t>5.5</t>
  </si>
  <si>
    <t>A worker who works 24 hours or more a month for the employer is registered with the UIF. The employer deducts 1% of the worker's pay and pays a further 1%, and declares and pays both each month.</t>
  </si>
  <si>
    <t>6. Leave</t>
  </si>
  <si>
    <t>6.1</t>
  </si>
  <si>
    <t>Annual leave (days a year) (not less than 3 weeks for a full-time worker)</t>
  </si>
  <si>
    <t>6.2</t>
  </si>
  <si>
    <t>Sick leave (days in each 36-month cycle)</t>
  </si>
  <si>
    <t>6.3</t>
  </si>
  <si>
    <t>Other leave agreed</t>
  </si>
  <si>
    <t>None</t>
  </si>
  <si>
    <t>7. Notice of termination</t>
  </si>
  <si>
    <t>7.1</t>
  </si>
  <si>
    <t>Notice in the first six months (weeks)</t>
  </si>
  <si>
    <t>7.2</t>
  </si>
  <si>
    <t>Notice after more than six months (weeks)</t>
  </si>
  <si>
    <t>7.3</t>
  </si>
  <si>
    <t>Either party ends this contract by giving the notice above in writing. If the worker cannot read, the employer reads the notice to the worker.</t>
  </si>
  <si>
    <t>8. Other terms</t>
  </si>
  <si>
    <t>8.1</t>
  </si>
  <si>
    <t>Other terms agreed (none may give the worker less than the law provides)</t>
  </si>
  <si>
    <t>8.2</t>
  </si>
  <si>
    <t>This contract may only be changed in writing signed by both parties.</t>
  </si>
  <si>
    <t>9. Signatures</t>
  </si>
  <si>
    <t>9.1</t>
  </si>
  <si>
    <t>Employer signature</t>
  </si>
  <si>
    <t>9.2</t>
  </si>
  <si>
    <t>Date</t>
  </si>
  <si>
    <t>9.3</t>
  </si>
  <si>
    <t>Worker signature</t>
  </si>
  <si>
    <t>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</si>
</sst>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R&quot;#,##0.00;[Red]-&quot;R&quot;#,##0.00"/>
    <numFmt numFmtId="165" formatCode="0.0&quot;×&quot;"/>
    <numFmt numFmtId="166" formatCode="dd mmm yyyy"/>
    <numFmt numFmtId="167" formatCode="0.0"/>
  </numFmts>
  <fonts count="9" x14ac:knownFonts="1">
    <font>
      <color theme="1"/>
      <family val="2"/>
      <scheme val="minor"/>
      <sz val="11"/>
      <name val="Calibri"/>
    </font>
    <font>
      <b/>
      <color rgb="FF0D333F"/>
      <sz val="16"/>
    </font>
    <font>
      <u/>
      <color rgb="FFFF860B"/>
      <sz val="9"/>
    </font>
    <font>
      <b/>
      <color rgb="FF0D333F"/>
      <sz val="12"/>
    </font>
    <font>
      <b/>
      <color rgb="FFFF860B"/>
    </font>
    <font>
      <u/>
      <color rgb="FFFF860B"/>
    </font>
    <font>
      <i/>
      <color rgb="FF666666"/>
      <sz val="9"/>
    </font>
    <font>
      <b/>
      <color rgb="FFFFFFFF"/>
    </font>
    <font>
      <b/>
      <color rgb="FF0D333F"/>
    </font>
  </fonts>
  <fills count="5">
    <fill>
      <patternFill patternType="none"/>
    </fill>
    <fill>
      <patternFill patternType="gray125"/>
    </fill>
    <fill>
      <patternFill patternType="solid">
        <fgColor rgb="FFFFF4E8"/>
      </patternFill>
    </fill>
    <fill>
      <patternFill patternType="solid">
        <fgColor rgb="FF0D333F"/>
      </patternFill>
    </fill>
    <fill>
      <patternFill patternType="solid">
        <fgColor rgb="FFF5F5F5"/>
      </patternFill>
    </fill>
  </fills>
  <borders count="2">
    <border>
      <left/>
      <right/>
      <top/>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xf>
    <xf numFmtId="0" fontId="0" fillId="2" borderId="1" xfId="0" applyFill="1" applyBorder="1"/>
    <xf numFmtId="0" fontId="5" fillId="0" borderId="0" xfId="0" applyFont="1"/>
    <xf numFmtId="0" fontId="6" fillId="0" borderId="0" xfId="0" applyFont="1" applyAlignment="1">
      <alignment vertical="top" wrapText="1"/>
    </xf>
    <xf numFmtId="0" fontId="6" fillId="0" borderId="0" xfId="0" applyFont="1"/>
    <xf numFmtId="0" fontId="7" fillId="3" borderId="1" xfId="0" applyFont="1" applyFill="1" applyBorder="1" applyAlignment="1">
      <alignment vertical="center" wrapText="1"/>
    </xf>
    <xf numFmtId="164" fontId="0" fillId="2" borderId="1" xfId="0" applyNumberFormat="1" applyFill="1" applyBorder="1"/>
    <xf numFmtId="49" fontId="0" fillId="2" borderId="1" xfId="0" applyNumberFormat="1" applyFill="1" applyBorder="1"/>
    <xf numFmtId="9" fontId="0" fillId="0" borderId="1" xfId="0" applyNumberFormat="1" applyBorder="1"/>
    <xf numFmtId="164" fontId="0" fillId="0" borderId="1" xfId="0" applyNumberFormat="1" applyBorder="1"/>
    <xf numFmtId="1" fontId="0" fillId="0" borderId="1" xfId="0" applyNumberFormat="1" applyBorder="1"/>
    <xf numFmtId="165" fontId="0" fillId="0" borderId="1" xfId="0" applyNumberFormat="1" applyBorder="1"/>
    <xf numFmtId="0" fontId="8" fillId="4" borderId="0" xfId="0" applyFont="1" applyFill="1"/>
    <xf numFmtId="0" fontId="0" fillId="4" borderId="0" xfId="0" applyFill="1"/>
    <xf numFmtId="0" fontId="0" fillId="2" borderId="1" xfId="0" applyFill="1" applyBorder="1" applyAlignment="1">
      <alignment horizontal="left" vertical="top" wrapText="1"/>
    </xf>
    <xf numFmtId="166" fontId="0" fillId="2" borderId="1" xfId="0" applyNumberFormat="1" applyFill="1" applyBorder="1" applyAlignment="1">
      <alignment horizontal="left" vertical="top" wrapText="1"/>
    </xf>
    <xf numFmtId="1" fontId="0" fillId="2" borderId="1" xfId="0" applyNumberFormat="1" applyFill="1" applyBorder="1" applyAlignment="1">
      <alignment horizontal="left" vertical="top" wrapText="1"/>
    </xf>
    <xf numFmtId="167" fontId="0" fillId="2" borderId="1" xfId="0" applyNumberFormat="1" applyFill="1" applyBorder="1" applyAlignment="1">
      <alignment horizontal="left" vertical="top" wrapText="1"/>
    </xf>
    <xf numFmtId="167" fontId="0" fillId="0" borderId="1" xfId="0" applyNumberFormat="1" applyBorder="1" applyAlignment="1">
      <alignment horizontal="left" vertical="top" wrapText="1"/>
    </xf>
    <xf numFmtId="0" fontId="0" fillId="0" borderId="1" xfId="0" applyBorder="1" applyAlignment="1">
      <alignment horizontal="left" vertical="top" wrapText="1"/>
    </xf>
    <xf numFmtId="164" fontId="0" fillId="2" borderId="1" xfId="0" applyNumberFormat="1" applyFill="1" applyBorder="1" applyAlignment="1">
      <alignment horizontal="left" vertical="top" wrapText="1"/>
    </xf>
    <xf numFmtId="164" fontId="0" fillId="0" borderId="1" xfId="0" applyNumberFormat="1" applyBorder="1" applyAlignment="1">
      <alignment horizontal="left" vertical="top" wrapText="1"/>
    </xf>
    <xf numFmtId="2" fontId="0" fillId="0" borderId="1" xfId="0" applyNumberFormat="1" applyBorder="1" applyAlignment="1">
      <alignment horizontal="left" vertical="top" wrapText="1"/>
    </xf>
    <xf numFmtId="1" fontId="0" fillId="0" borderId="1" xfId="0" applyNumberFormat="1" applyBorder="1" applyAlignment="1">
      <alignment horizontal="left" vertical="top" wrapText="1"/>
    </xf>
  </cellXfs>
  <cellStyles count="1">
    <cellStyle name="Normal" xfId="0" builtinId="0"/>
  </cellStyles>
  <dxfs count="2">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ccounter.co.za" TargetMode="External"/><Relationship Id="rId2" Type="http://schemas.openxmlformats.org/officeDocument/2006/relationships/hyperlink" Target="https://accounter.co.za/templates/domestic-worker-contract" TargetMode="External"/><Relationship Id="rId3" Type="http://schemas.openxmlformats.org/officeDocument/2006/relationships/hyperlink" Target="https://accounter.co.za/templates" TargetMode="External"/><Relationship Id="rId4" Type="http://schemas.openxmlformats.org/officeDocument/2006/relationships/hyperlink" Target="https://accounter.co.za/calculators" TargetMode="External"/><Relationship Id="rId5" Type="http://schemas.openxmlformats.org/officeDocument/2006/relationships/hyperlink" Target="https://accounter.co.z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8"/>
  <sheetFormatPr defaultRowHeight="15" outlineLevelRow="0" outlineLevelCol="0" x14ac:dyDescent="55"/>
  <cols>
    <col min="1" max="1" width="5" customWidth="1"/>
    <col min="2" max="2" width="100" customWidth="1"/>
  </cols>
  <sheetData>
    <row r="1" ht="24" customHeight="1" spans="1:1" x14ac:dyDescent="0.25">
      <c r="A1" s="1" t="s">
        <v>0</v>
      </c>
    </row>
    <row r="2" spans="1:1" x14ac:dyDescent="0.25">
      <c r="A2" s="2" t="s">
        <v>1</v>
      </c>
    </row>
    <row r="4" ht="45" customHeight="1" spans="2:2" x14ac:dyDescent="0.25">
      <c r="B4" s="3" t="s">
        <v>2</v>
      </c>
    </row>
    <row r="6" ht="15" customHeight="1" spans="2:2" x14ac:dyDescent="0.25">
      <c r="B6" s="4" t="s">
        <v>3</v>
      </c>
    </row>
    <row r="7" ht="30" customHeight="1" spans="1:2" x14ac:dyDescent="0.25">
      <c r="A7" s="5">
        <v>1</v>
      </c>
      <c r="B7" s="3" t="s">
        <v>4</v>
      </c>
    </row>
    <row r="8" ht="30" customHeight="1" spans="1:2" x14ac:dyDescent="0.25">
      <c r="A8" s="5">
        <v>2</v>
      </c>
      <c r="B8" s="3" t="s">
        <v>5</v>
      </c>
    </row>
    <row r="9" ht="30" customHeight="1" spans="1:2" x14ac:dyDescent="0.25">
      <c r="A9" s="5">
        <v>3</v>
      </c>
      <c r="B9" s="3" t="s">
        <v>6</v>
      </c>
    </row>
    <row r="10" ht="15" customHeight="1" spans="1:2" x14ac:dyDescent="0.25">
      <c r="A10" s="5">
        <v>4</v>
      </c>
      <c r="B10" s="3" t="s">
        <v>7</v>
      </c>
    </row>
    <row r="11" ht="15" customHeight="1" spans="1:2" x14ac:dyDescent="0.25">
      <c r="A11" s="5">
        <v>5</v>
      </c>
      <c r="B11" s="3" t="s">
        <v>8</v>
      </c>
    </row>
    <row r="13" ht="15" customHeight="1" spans="2:2" x14ac:dyDescent="0.25">
      <c r="B13" s="4" t="s">
        <v>9</v>
      </c>
    </row>
    <row r="14" ht="30" customHeight="1" spans="1:2" x14ac:dyDescent="0.25">
      <c r="A14" s="6"/>
      <c r="B14" s="3" t="s">
        <v>10</v>
      </c>
    </row>
    <row r="16" ht="15" customHeight="1" spans="2:2" x14ac:dyDescent="0.25">
      <c r="B16" s="4" t="s">
        <v>11</v>
      </c>
    </row>
    <row r="17" ht="15" customHeight="1" spans="1:2" x14ac:dyDescent="0.25">
      <c r="A17" t="s">
        <v>12</v>
      </c>
      <c r="B17" s="3" t="s">
        <v>13</v>
      </c>
    </row>
    <row r="18" ht="45" customHeight="1" spans="1:2" x14ac:dyDescent="0.25">
      <c r="A18" t="s">
        <v>12</v>
      </c>
      <c r="B18" s="3" t="s">
        <v>14</v>
      </c>
    </row>
    <row r="19" ht="30" customHeight="1" spans="1:2" x14ac:dyDescent="0.25">
      <c r="A19" t="s">
        <v>12</v>
      </c>
      <c r="B19" s="3" t="s">
        <v>15</v>
      </c>
    </row>
    <row r="20" ht="30" customHeight="1" spans="2:2" x14ac:dyDescent="0.25">
      <c r="B20" s="3" t="s">
        <v>16</v>
      </c>
    </row>
    <row r="22" ht="15" customHeight="1" spans="2:2" x14ac:dyDescent="0.25">
      <c r="B22" s="4" t="s">
        <v>17</v>
      </c>
    </row>
    <row r="23" spans="2:2" x14ac:dyDescent="0.25">
      <c r="B23" s="7" t="s">
        <v>18</v>
      </c>
    </row>
    <row r="24" spans="2:2" x14ac:dyDescent="0.25">
      <c r="B24" s="7" t="s">
        <v>19</v>
      </c>
    </row>
    <row r="25" spans="2:2" x14ac:dyDescent="0.25">
      <c r="B25" s="7" t="s">
        <v>20</v>
      </c>
    </row>
    <row r="26" spans="2:2" x14ac:dyDescent="0.25">
      <c r="B26" s="7" t="s">
        <v>21</v>
      </c>
    </row>
    <row r="28" ht="45" customHeight="1" spans="2:2" x14ac:dyDescent="0.25">
      <c r="B28" s="8" t="s">
        <v>22</v>
      </c>
    </row>
  </sheetData>
  <hyperlinks>
    <hyperlink ref="A2" r:id="rId1"/>
    <hyperlink ref="B23" r:id="rId2"/>
    <hyperlink ref="B24" r:id="rId3"/>
    <hyperlink ref="B25" r:id="rId4"/>
    <hyperlink ref="B26" r:id="rId5"/>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4"/>
  <sheetFormatPr defaultRowHeight="15" outlineLevelRow="0" outlineLevelCol="0" x14ac:dyDescent="55"/>
  <cols>
    <col min="1" max="1" width="52" customWidth="1"/>
    <col min="2" max="2" width="20" customWidth="1"/>
    <col min="3" max="3" width="70" customWidth="1"/>
  </cols>
  <sheetData>
    <row r="1" ht="24" customHeight="1" spans="1:1" x14ac:dyDescent="0.25">
      <c r="A1" s="1" t="s">
        <v>23</v>
      </c>
    </row>
    <row r="2" spans="1:1" x14ac:dyDescent="0.25">
      <c r="A2" s="2" t="s">
        <v>1</v>
      </c>
    </row>
    <row r="3" spans="1:1" x14ac:dyDescent="0.25">
      <c r="A3" s="9" t="s">
        <v>24</v>
      </c>
    </row>
    <row r="5" ht="30" customHeight="1" spans="1:3" x14ac:dyDescent="0.25">
      <c r="A5" s="10" t="s">
        <v>25</v>
      </c>
      <c r="B5" s="10" t="s">
        <v>26</v>
      </c>
      <c r="C5" s="10" t="s">
        <v>27</v>
      </c>
    </row>
    <row r="6" spans="1:3" x14ac:dyDescent="0.25">
      <c r="A6" t="s">
        <v>28</v>
      </c>
      <c r="B6" s="11">
        <v>30.23</v>
      </c>
      <c r="C6" s="3" t="s">
        <v>29</v>
      </c>
    </row>
    <row r="7" spans="1:3" x14ac:dyDescent="0.25">
      <c r="A7" t="s">
        <v>30</v>
      </c>
      <c r="B7" s="12" t="s">
        <v>31</v>
      </c>
      <c r="C7" s="3" t="s">
        <v>29</v>
      </c>
    </row>
    <row r="8" spans="1:3" x14ac:dyDescent="0.25">
      <c r="A8" t="s">
        <v>32</v>
      </c>
      <c r="B8" s="12" t="s">
        <v>33</v>
      </c>
      <c r="C8" s="3" t="s">
        <v>34</v>
      </c>
    </row>
    <row r="9" spans="1:3" x14ac:dyDescent="0.25">
      <c r="A9" t="s">
        <v>35</v>
      </c>
      <c r="B9" s="13">
        <v>0.01</v>
      </c>
      <c r="C9" s="3" t="s">
        <v>36</v>
      </c>
    </row>
    <row r="10" spans="1:3" x14ac:dyDescent="0.25">
      <c r="A10" t="s">
        <v>37</v>
      </c>
      <c r="B10" s="14">
        <v>17712</v>
      </c>
      <c r="C10" s="3" t="s">
        <v>38</v>
      </c>
    </row>
    <row r="11" spans="1:3" x14ac:dyDescent="0.25">
      <c r="A11" t="s">
        <v>39</v>
      </c>
      <c r="B11" s="15">
        <v>24</v>
      </c>
      <c r="C11" s="3" t="s">
        <v>40</v>
      </c>
    </row>
    <row r="12" spans="1:3" x14ac:dyDescent="0.25">
      <c r="A12" t="s">
        <v>41</v>
      </c>
      <c r="B12" s="15">
        <v>45</v>
      </c>
      <c r="C12" s="3" t="s">
        <v>42</v>
      </c>
    </row>
    <row r="13" spans="1:3" x14ac:dyDescent="0.25">
      <c r="A13" t="s">
        <v>43</v>
      </c>
      <c r="B13" s="15">
        <v>15</v>
      </c>
      <c r="C13" s="3" t="s">
        <v>44</v>
      </c>
    </row>
    <row r="14" spans="1:3" x14ac:dyDescent="0.25">
      <c r="A14" t="s">
        <v>45</v>
      </c>
      <c r="B14" s="16">
        <v>1.5</v>
      </c>
      <c r="C14" s="3" t="s">
        <v>46</v>
      </c>
    </row>
    <row r="15" spans="1:3" x14ac:dyDescent="0.25">
      <c r="A15" t="s">
        <v>47</v>
      </c>
      <c r="B15" s="16">
        <v>2</v>
      </c>
      <c r="C15" s="3" t="s">
        <v>48</v>
      </c>
    </row>
    <row r="16" spans="1:3" x14ac:dyDescent="0.25">
      <c r="A16" t="s">
        <v>49</v>
      </c>
      <c r="B16" s="16">
        <v>1.5</v>
      </c>
      <c r="C16" s="3" t="s">
        <v>48</v>
      </c>
    </row>
    <row r="17" spans="1:3" x14ac:dyDescent="0.25">
      <c r="A17" t="s">
        <v>50</v>
      </c>
      <c r="B17" s="16">
        <v>2</v>
      </c>
      <c r="C17" s="3" t="s">
        <v>48</v>
      </c>
    </row>
    <row r="18" spans="1:3" x14ac:dyDescent="0.25">
      <c r="A18" t="s">
        <v>51</v>
      </c>
      <c r="B18" s="15">
        <v>3</v>
      </c>
      <c r="C18" s="3" t="s">
        <v>40</v>
      </c>
    </row>
    <row r="19" spans="1:3" x14ac:dyDescent="0.25">
      <c r="A19" t="s">
        <v>52</v>
      </c>
      <c r="B19" s="15">
        <v>30</v>
      </c>
      <c r="C19" s="3" t="s">
        <v>53</v>
      </c>
    </row>
    <row r="20" spans="1:3" x14ac:dyDescent="0.25">
      <c r="A20" t="s">
        <v>54</v>
      </c>
      <c r="B20" s="15">
        <v>36</v>
      </c>
      <c r="C20" s="3" t="s">
        <v>53</v>
      </c>
    </row>
    <row r="21" spans="1:3" x14ac:dyDescent="0.25">
      <c r="A21" t="s">
        <v>55</v>
      </c>
      <c r="B21" s="15">
        <v>1</v>
      </c>
      <c r="C21" s="3" t="s">
        <v>56</v>
      </c>
    </row>
    <row r="22" spans="1:3" x14ac:dyDescent="0.25">
      <c r="A22" t="s">
        <v>57</v>
      </c>
      <c r="B22" s="15">
        <v>4</v>
      </c>
      <c r="C22" s="3" t="s">
        <v>58</v>
      </c>
    </row>
    <row r="24" spans="1:1" x14ac:dyDescent="0.25">
      <c r="A24" s="9" t="s">
        <v>15</v>
      </c>
    </row>
  </sheetData>
  <hyperlinks>
    <hyperlink ref="A2" r:id="rId1"/>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4"/>
  <sheetFormatPr defaultRowHeight="15" outlineLevelRow="0" outlineLevelCol="0" x14ac:dyDescent="55"/>
  <cols>
    <col min="1" max="1" width="8" customWidth="1"/>
    <col min="2" max="2" width="42" customWidth="1"/>
    <col min="3" max="3" width="70" customWidth="1"/>
  </cols>
  <sheetData>
    <row r="1" ht="24" customHeight="1" spans="1:1" x14ac:dyDescent="0.25">
      <c r="A1" s="1" t="s">
        <v>59</v>
      </c>
    </row>
    <row r="2" spans="1:1" x14ac:dyDescent="0.25">
      <c r="A2" s="2" t="s">
        <v>1</v>
      </c>
    </row>
    <row r="4" spans="1:3" x14ac:dyDescent="0.25">
      <c r="A4" s="17" t="s">
        <v>60</v>
      </c>
      <c r="B4" s="18"/>
      <c r="C4" s="18"/>
    </row>
    <row r="5" spans="1:3" x14ac:dyDescent="0.25">
      <c r="A5" t="s">
        <v>61</v>
      </c>
      <c r="B5" s="3" t="s">
        <v>62</v>
      </c>
      <c r="C5" s="19" t="s">
        <v>63</v>
      </c>
    </row>
    <row r="6" spans="1:3" x14ac:dyDescent="0.25">
      <c r="A6" t="s">
        <v>64</v>
      </c>
      <c r="B6" s="3" t="s">
        <v>65</v>
      </c>
      <c r="C6" s="19" t="s">
        <v>66</v>
      </c>
    </row>
    <row r="7" spans="1:3" x14ac:dyDescent="0.25">
      <c r="A7" t="s">
        <v>67</v>
      </c>
      <c r="B7" s="3" t="s">
        <v>68</v>
      </c>
      <c r="C7" s="19" t="s">
        <v>69</v>
      </c>
    </row>
    <row r="8" spans="1:3" x14ac:dyDescent="0.25">
      <c r="A8" t="s">
        <v>70</v>
      </c>
      <c r="B8" s="3" t="s">
        <v>71</v>
      </c>
      <c r="C8" s="19" t="s">
        <v>72</v>
      </c>
    </row>
    <row r="9" spans="1:3" x14ac:dyDescent="0.25">
      <c r="A9" t="s">
        <v>73</v>
      </c>
      <c r="B9" s="3" t="s">
        <v>74</v>
      </c>
      <c r="C9" s="19" t="s">
        <v>72</v>
      </c>
    </row>
    <row r="10" spans="1:3" x14ac:dyDescent="0.25">
      <c r="A10" s="17" t="s">
        <v>75</v>
      </c>
      <c r="B10" s="18"/>
      <c r="C10" s="18"/>
    </row>
    <row r="11" spans="1:3" x14ac:dyDescent="0.25">
      <c r="A11" t="s">
        <v>76</v>
      </c>
      <c r="B11" s="3" t="s">
        <v>77</v>
      </c>
      <c r="C11" s="20">
        <v>46082</v>
      </c>
    </row>
    <row r="12" spans="1:3" x14ac:dyDescent="0.25">
      <c r="A12" t="s">
        <v>78</v>
      </c>
      <c r="B12" s="3" t="s">
        <v>79</v>
      </c>
      <c r="C12" s="19" t="s">
        <v>80</v>
      </c>
    </row>
    <row r="13" spans="1:3" x14ac:dyDescent="0.25">
      <c r="A13" t="s">
        <v>81</v>
      </c>
      <c r="B13" s="3" t="s">
        <v>82</v>
      </c>
      <c r="C13" s="19" t="s">
        <v>83</v>
      </c>
    </row>
    <row r="14" spans="1:3" x14ac:dyDescent="0.25">
      <c r="A14" s="17" t="s">
        <v>84</v>
      </c>
      <c r="B14" s="18"/>
      <c r="C14" s="18"/>
    </row>
    <row r="15" spans="1:3" x14ac:dyDescent="0.25">
      <c r="A15" t="s">
        <v>85</v>
      </c>
      <c r="B15" s="3" t="s">
        <v>86</v>
      </c>
      <c r="C15" s="21">
        <v>5</v>
      </c>
    </row>
    <row r="16" spans="1:3" x14ac:dyDescent="0.25">
      <c r="A16" t="s">
        <v>87</v>
      </c>
      <c r="B16" s="3" t="s">
        <v>88</v>
      </c>
      <c r="C16" s="22">
        <v>8</v>
      </c>
    </row>
    <row r="17" spans="1:3" x14ac:dyDescent="0.25">
      <c r="A17" t="s">
        <v>89</v>
      </c>
      <c r="B17" s="3" t="s">
        <v>90</v>
      </c>
      <c r="C17" s="23">
        <f>C15*C16</f>
      </c>
    </row>
    <row r="18" spans="1:3" x14ac:dyDescent="0.25">
      <c r="A18" t="s">
        <v>91</v>
      </c>
      <c r="B18" s="3" t="s">
        <v>92</v>
      </c>
      <c r="C18" s="24">
        <f>IF(C17&gt;'Rates'!$B$12,"EXCEEDS THE WEEKLY LIMIT OF "&amp;'Rates'!$B$12&amp;" ORDINARY HOURS","Within the limit of "&amp;'Rates'!$B$12&amp;" ordinary hours a week")</f>
      </c>
    </row>
    <row r="19" spans="1:3" x14ac:dyDescent="0.25">
      <c r="A19" t="s">
        <v>93</v>
      </c>
      <c r="B19" s="3" t="s">
        <v>94</v>
      </c>
      <c r="C19" s="19" t="s">
        <v>95</v>
      </c>
    </row>
    <row r="20" ht="30" customHeight="1" spans="1:3" x14ac:dyDescent="0.25">
      <c r="A20" t="s">
        <v>96</v>
      </c>
      <c r="B20" s="3" t="s">
        <v>97</v>
      </c>
      <c r="C20" s="3"/>
    </row>
    <row r="21" ht="75" customHeight="1" spans="1:3" x14ac:dyDescent="0.25">
      <c r="A21" t="s">
        <v>98</v>
      </c>
      <c r="B21" s="3" t="s">
        <v>99</v>
      </c>
      <c r="C21" s="3"/>
    </row>
    <row r="22" spans="1:3" x14ac:dyDescent="0.25">
      <c r="A22" s="17" t="s">
        <v>100</v>
      </c>
      <c r="B22" s="18"/>
      <c r="C22" s="18"/>
    </row>
    <row r="23" spans="1:3" x14ac:dyDescent="0.25">
      <c r="A23" t="s">
        <v>101</v>
      </c>
      <c r="B23" s="3" t="s">
        <v>102</v>
      </c>
      <c r="C23" s="25">
        <v>30.23</v>
      </c>
    </row>
    <row r="24" spans="1:3" x14ac:dyDescent="0.25">
      <c r="A24" t="s">
        <v>103</v>
      </c>
      <c r="B24" s="3" t="s">
        <v>104</v>
      </c>
      <c r="C24" s="26">
        <f>'Rates'!$B$6</f>
      </c>
    </row>
    <row r="25" spans="1:3" x14ac:dyDescent="0.25">
      <c r="A25" t="s">
        <v>105</v>
      </c>
      <c r="B25" s="3" t="s">
        <v>106</v>
      </c>
      <c r="C25" s="24">
        <f>IF(C23&lt;C24,"BELOW MINIMUM WAGE","OK")</f>
      </c>
    </row>
    <row r="26" spans="1:3" x14ac:dyDescent="0.25">
      <c r="A26" t="s">
        <v>107</v>
      </c>
      <c r="B26" s="3" t="s">
        <v>108</v>
      </c>
      <c r="C26" s="26">
        <f>ROUND(C17*C23,2)</f>
      </c>
    </row>
    <row r="27" spans="1:3" x14ac:dyDescent="0.25">
      <c r="A27" t="s">
        <v>109</v>
      </c>
      <c r="B27" s="3" t="s">
        <v>110</v>
      </c>
      <c r="C27" s="26">
        <f>ROUND(C26*52/12,2)</f>
      </c>
    </row>
    <row r="28" spans="1:3" x14ac:dyDescent="0.25">
      <c r="A28" t="s">
        <v>111</v>
      </c>
      <c r="B28" s="3" t="s">
        <v>112</v>
      </c>
      <c r="C28" s="19" t="s">
        <v>113</v>
      </c>
    </row>
    <row r="29" spans="1:3" x14ac:dyDescent="0.25">
      <c r="A29" t="s">
        <v>114</v>
      </c>
      <c r="B29" s="3" t="s">
        <v>115</v>
      </c>
      <c r="C29" s="19" t="s">
        <v>116</v>
      </c>
    </row>
    <row r="30" ht="30" customHeight="1" spans="1:3" x14ac:dyDescent="0.25">
      <c r="A30" t="s">
        <v>117</v>
      </c>
      <c r="B30" s="3" t="s">
        <v>118</v>
      </c>
      <c r="C30" s="3"/>
    </row>
    <row r="31" spans="1:3" x14ac:dyDescent="0.25">
      <c r="A31" s="17" t="s">
        <v>119</v>
      </c>
      <c r="B31" s="18"/>
      <c r="C31" s="18"/>
    </row>
    <row r="32" spans="1:3" x14ac:dyDescent="0.25">
      <c r="A32" t="s">
        <v>120</v>
      </c>
      <c r="B32" s="3" t="s">
        <v>121</v>
      </c>
      <c r="C32" s="27">
        <f>ROUND(C17*52/12,2)</f>
      </c>
    </row>
    <row r="33" spans="1:3" x14ac:dyDescent="0.25">
      <c r="A33" t="s">
        <v>122</v>
      </c>
      <c r="B33" s="3" t="s">
        <v>123</v>
      </c>
      <c r="C33" s="24">
        <f>IF(C32&gt;='Rates'!$B$11,"Yes","No: under "&amp;'Rates'!$B$11&amp;" hours a month")</f>
      </c>
    </row>
    <row r="34" spans="1:3" x14ac:dyDescent="0.25">
      <c r="A34" t="s">
        <v>124</v>
      </c>
      <c r="B34" s="3" t="s">
        <v>125</v>
      </c>
      <c r="C34" s="26">
        <f>IF(LEFT(C33,3)="Yes",ROUND(MIN(C27,'Rates'!$B$10)*'Rates'!$B$9,2),0)</f>
      </c>
    </row>
    <row r="35" spans="1:3" x14ac:dyDescent="0.25">
      <c r="A35" t="s">
        <v>126</v>
      </c>
      <c r="B35" s="3" t="s">
        <v>127</v>
      </c>
      <c r="C35" s="26">
        <f>IF(LEFT(C33,3)="Yes",ROUND(MIN(C27,'Rates'!$B$10)*'Rates'!$B$9,2),0)</f>
      </c>
    </row>
    <row r="36" ht="30" customHeight="1" spans="1:3" x14ac:dyDescent="0.25">
      <c r="A36" t="s">
        <v>128</v>
      </c>
      <c r="B36" s="3" t="s">
        <v>129</v>
      </c>
      <c r="C36" s="3"/>
    </row>
    <row r="37" spans="1:3" x14ac:dyDescent="0.25">
      <c r="A37" s="17" t="s">
        <v>130</v>
      </c>
      <c r="B37" s="18"/>
      <c r="C37" s="18"/>
    </row>
    <row r="38" spans="1:3" x14ac:dyDescent="0.25">
      <c r="A38" t="s">
        <v>131</v>
      </c>
      <c r="B38" s="3" t="s">
        <v>132</v>
      </c>
      <c r="C38" s="23">
        <f>'Rates'!$B$18*C15</f>
      </c>
    </row>
    <row r="39" spans="1:3" x14ac:dyDescent="0.25">
      <c r="A39" t="s">
        <v>133</v>
      </c>
      <c r="B39" s="3" t="s">
        <v>134</v>
      </c>
      <c r="C39" s="28">
        <f>IF(C15&gt;=6,'Rates'!$B$20,'Rates'!$B$19)</f>
      </c>
    </row>
    <row r="40" spans="1:3" x14ac:dyDescent="0.25">
      <c r="A40" t="s">
        <v>135</v>
      </c>
      <c r="B40" s="3" t="s">
        <v>136</v>
      </c>
      <c r="C40" s="19" t="s">
        <v>137</v>
      </c>
    </row>
    <row r="41" spans="1:3" x14ac:dyDescent="0.25">
      <c r="A41" s="17" t="s">
        <v>138</v>
      </c>
      <c r="B41" s="18"/>
      <c r="C41" s="18"/>
    </row>
    <row r="42" spans="1:3" x14ac:dyDescent="0.25">
      <c r="A42" t="s">
        <v>139</v>
      </c>
      <c r="B42" s="3" t="s">
        <v>140</v>
      </c>
      <c r="C42" s="28">
        <f>'Rates'!$B$21</f>
      </c>
    </row>
    <row r="43" spans="1:3" x14ac:dyDescent="0.25">
      <c r="A43" t="s">
        <v>141</v>
      </c>
      <c r="B43" s="3" t="s">
        <v>142</v>
      </c>
      <c r="C43" s="28">
        <f>'Rates'!$B$22</f>
      </c>
    </row>
    <row r="44" ht="30" customHeight="1" spans="1:3" x14ac:dyDescent="0.25">
      <c r="A44" t="s">
        <v>143</v>
      </c>
      <c r="B44" s="3" t="s">
        <v>144</v>
      </c>
      <c r="C44" s="3"/>
    </row>
    <row r="45" spans="1:3" x14ac:dyDescent="0.25">
      <c r="A45" s="17" t="s">
        <v>145</v>
      </c>
      <c r="B45" s="18"/>
      <c r="C45" s="18"/>
    </row>
    <row r="46" spans="1:3" x14ac:dyDescent="0.25">
      <c r="A46" t="s">
        <v>146</v>
      </c>
      <c r="B46" s="3" t="s">
        <v>147</v>
      </c>
      <c r="C46" s="19" t="s">
        <v>137</v>
      </c>
    </row>
    <row r="47" ht="15" customHeight="1" spans="1:3" x14ac:dyDescent="0.25">
      <c r="A47" t="s">
        <v>148</v>
      </c>
      <c r="B47" s="3" t="s">
        <v>149</v>
      </c>
      <c r="C47" s="3"/>
    </row>
    <row r="48" spans="1:3" x14ac:dyDescent="0.25">
      <c r="A48" s="17" t="s">
        <v>150</v>
      </c>
      <c r="B48" s="18"/>
      <c r="C48" s="18"/>
    </row>
    <row r="49" spans="1:3" x14ac:dyDescent="0.25">
      <c r="A49" t="s">
        <v>151</v>
      </c>
      <c r="B49" s="3" t="s">
        <v>152</v>
      </c>
      <c r="C49" s="19" t="s">
        <v>72</v>
      </c>
    </row>
    <row r="50" spans="1:3" x14ac:dyDescent="0.25">
      <c r="A50" t="s">
        <v>153</v>
      </c>
      <c r="B50" s="3" t="s">
        <v>154</v>
      </c>
      <c r="C50" s="20"/>
    </row>
    <row r="51" spans="1:3" x14ac:dyDescent="0.25">
      <c r="A51" t="s">
        <v>155</v>
      </c>
      <c r="B51" s="3" t="s">
        <v>156</v>
      </c>
      <c r="C51" s="19" t="s">
        <v>72</v>
      </c>
    </row>
    <row r="52" spans="1:3" x14ac:dyDescent="0.25">
      <c r="A52" t="s">
        <v>157</v>
      </c>
      <c r="B52" s="3" t="s">
        <v>154</v>
      </c>
      <c r="C52" s="20"/>
    </row>
    <row r="54" spans="1:1" x14ac:dyDescent="0.25">
      <c r="A54" s="9" t="s">
        <v>15</v>
      </c>
    </row>
  </sheetData>
  <mergeCells count="6">
    <mergeCell ref="B20:C20"/>
    <mergeCell ref="B21:C21"/>
    <mergeCell ref="B30:C30"/>
    <mergeCell ref="B36:C36"/>
    <mergeCell ref="B44:C44"/>
    <mergeCell ref="B47:C47"/>
  </mergeCells>
  <conditionalFormatting sqref="C18">
    <cfRule type="expression" dxfId="0" priority="1">
      <formula>LEFT(C18,7)="EXCEEDS"</formula>
    </cfRule>
  </conditionalFormatting>
  <conditionalFormatting sqref="C25">
    <cfRule type="expression" dxfId="1" priority="1">
      <formula>C25="BELOW MINIMUM WAGE"</formula>
    </cfRule>
  </conditionalFormatting>
  <hyperlinks>
    <hyperlink ref="A2" r:id="rId1"/>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vt:lpstr>
      <vt:lpstr>Rates</vt:lpstr>
      <vt:lpstr>Contract</vt:lpstr>
    </vt:vector>
  </TitlesOfParts>
  <Company>Accounter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Accounter</dc:creator>
  <dc:title>Free Domestic Worker Employment Contract Template for South Africa</dc:title>
  <dc:subject/>
  <dc:description>Free Domestic Worker Employment Contract Template for South Africa. https://accounter.co.za/templates/domestic-worker-contract</dc:description>
  <cp:keywords/>
  <cp:category/>
  <cp:lastModifiedBy>Accounter</cp:lastModifiedBy>
  <dcterms:created xsi:type="dcterms:W3CDTF">2026-10-27T00:00:00Z</dcterms:created>
  <dcterms:modified xsi:type="dcterms:W3CDTF">2026-10-27T00:00:00Z</dcterms:modified>
</cp:coreProperties>
</file>