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gister" state="visible" r:id="rId5"/>
    <sheet sheetId="3" name="Reconciliation" state="visible" r:id="rId6"/>
    <sheet sheetId="4" name="Lists" state="visible" r:id="rId7"/>
  </sheets>
  <calcPr calcId="171027" fullCalcOnLoad="1"/>
</workbook>
</file>

<file path=xl/sharedStrings.xml><?xml version="1.0" encoding="utf-8"?>
<sst xmlns="http://schemas.openxmlformats.org/spreadsheetml/2006/main" count="111" uniqueCount="97">
  <si>
    <t>Petty cash register — how to use</t>
  </si>
  <si>
    <t>Free template by Accounter — accounter.co.za</t>
  </si>
  <si>
    <t>Track every rand that goes in and out of the petty cash tin, keep a running balance, and reconcile the cash each month.</t>
  </si>
  <si>
    <t>How to use this template</t>
  </si>
  <si>
    <t>On the Register sheet, enter the petty cash float (for example R1,000), a low-balance alert level and the custodian's name.</t>
  </si>
  <si>
    <t>The first row records the opening float. For every payment, enter the date, voucher or slip number, description, category, who was paid and the amount in "Cash out".</t>
  </si>
  <si>
    <t>When the float is topped up, enter the amount in "Cash in" and who approved it.</t>
  </si>
  <si>
    <t>The running balance updates after each line and turns red when it drops below your alert level.</t>
  </si>
  <si>
    <t>At month-end, count the cash on the Reconciliation sheet. It compares the count with the register balance and shows any shortage or overage.</t>
  </si>
  <si>
    <t>File the signed reconciliation and the vouchers with your accounting records.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</si>
  <si>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</si>
  <si>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</si>
  <si>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</si>
  <si>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</si>
  <si>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Keep every till slip and number it to match the voucher number in the register.</t>
  </si>
  <si>
    <t>If you are VAT-registered, record the VAT on purchases where you hold a valid tax invoice; the VAT column calculates when "Incl. VAT?" is Yes.</t>
  </si>
  <si>
    <t>Use petty cash only for small, routine expenses. Larger or recurring costs should be paid by EFT or card.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</si>
  <si>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</si>
  <si>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</si>
  <si>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https://accounter.co.za/templates/petty-cash-register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</si>
  <si>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</si>
  <si>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</si>
  <si>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</si>
  <si>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</si>
  <si>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Petty cash register</t>
  </si>
  <si>
    <t>Petty cash float</t>
  </si>
  <si>
    <t>Custodian</t>
  </si>
  <si>
    <t>Name</t>
  </si>
  <si>
    <t>Alert when balance is below</t>
  </si>
  <si>
    <t>Current balance</t>
  </si>
  <si>
    <t>Date</t>
  </si>
  <si>
    <t>Voucher no.</t>
  </si>
  <si>
    <t>Description</t>
  </si>
  <si>
    <t>Category</t>
  </si>
  <si>
    <t>Paid to / received from</t>
  </si>
  <si>
    <t>Cash in</t>
  </si>
  <si>
    <t>Cash out</t>
  </si>
  <si>
    <t>Incl. VAT?</t>
  </si>
  <si>
    <t>VAT</t>
  </si>
  <si>
    <t>Balance</t>
  </si>
  <si>
    <t>Approved by</t>
  </si>
  <si>
    <t>FLOAT</t>
  </si>
  <si>
    <t>Opening float</t>
  </si>
  <si>
    <t>Bank (cheque/EFT withdrawal)</t>
  </si>
  <si>
    <t>No</t>
  </si>
  <si>
    <t>Manager</t>
  </si>
  <si>
    <t>PC-001</t>
  </si>
  <si>
    <t>Example: printer paper</t>
  </si>
  <si>
    <t>Stationery and printing</t>
  </si>
  <si>
    <t>Stationery shop</t>
  </si>
  <si>
    <t>Yes</t>
  </si>
  <si>
    <t>PC-002</t>
  </si>
  <si>
    <t>Example: parking — client visit</t>
  </si>
  <si>
    <t>Parking and tolls</t>
  </si>
  <si>
    <t>Parking garage</t>
  </si>
  <si>
    <t>PC-003</t>
  </si>
  <si>
    <t>Example: milk and coffee</t>
  </si>
  <si>
    <t>Refreshments (tea, coffee)</t>
  </si>
  <si>
    <t>Supermarket</t>
  </si>
  <si>
    <t>Monthly petty cash reconciliation</t>
  </si>
  <si>
    <t>Month (first day)</t>
  </si>
  <si>
    <t>Month end</t>
  </si>
  <si>
    <t>Cash count</t>
  </si>
  <si>
    <t>Count</t>
  </si>
  <si>
    <t>Value</t>
  </si>
  <si>
    <t>Spent by category (this month)</t>
  </si>
  <si>
    <t>Amount</t>
  </si>
  <si>
    <t>R200 notes</t>
  </si>
  <si>
    <t>R100 notes</t>
  </si>
  <si>
    <t>R50 notes</t>
  </si>
  <si>
    <t>R20 notes</t>
  </si>
  <si>
    <t>R10 notes</t>
  </si>
  <si>
    <t>R5 coins</t>
  </si>
  <si>
    <t>R2 coins</t>
  </si>
  <si>
    <t>R1 coins</t>
  </si>
  <si>
    <t>50c coins</t>
  </si>
  <si>
    <t>20c coins</t>
  </si>
  <si>
    <t>10c coins</t>
  </si>
  <si>
    <t>Total cash counted</t>
  </si>
  <si>
    <t>Reconciliation</t>
  </si>
  <si>
    <t/>
  </si>
  <si>
    <t>Cash in up to month end (float and top-ups)</t>
  </si>
  <si>
    <t>Cash out up to month end</t>
  </si>
  <si>
    <t>Balance per register at month end</t>
  </si>
  <si>
    <t>Cash counted</t>
  </si>
  <si>
    <t>Difference (negative = shortage)</t>
  </si>
  <si>
    <t>Spent this month</t>
  </si>
  <si>
    <t>Top-up needed to restore the float</t>
  </si>
  <si>
    <t>Counted by</t>
  </si>
  <si>
    <t>Reviewed and approved by</t>
  </si>
  <si>
    <t>Lists (edit categories here)</t>
  </si>
  <si>
    <t>Postage and courier</t>
  </si>
  <si>
    <t>Cleaning supplies</t>
  </si>
  <si>
    <t>Minor repairs</t>
  </si>
  <si>
    <t>Travel (taxi, fuel)</t>
  </si>
  <si>
    <t>Staff welfare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</si>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</sst>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&quot;#,##0.00;[Red]-&quot;R&quot;#,##0.00"/>
    <numFmt numFmtId="165" formatCode="dd mmm yyyy"/>
    <numFmt numFmtId="166" formatCode="mmm yyyy"/>
  </numFmts>
  <fonts count="9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FFFFFF"/>
    </font>
    <font>
      <b/>
      <color rgb="FF0D333F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164" fontId="0" fillId="2" borderId="1" xfId="0" applyNumberFormat="1" applyFill="1" applyBorder="1"/>
    <xf numFmtId="164" fontId="0" fillId="0" borderId="1" xfId="0" applyNumberFormat="1" applyBorder="1"/>
    <xf numFmtId="0" fontId="0" fillId="0" borderId="1" xfId="0" applyBorder="1"/>
    <xf numFmtId="0" fontId="7" fillId="3" borderId="1" xfId="0" applyFont="1" applyFill="1" applyBorder="1" applyAlignment="1">
      <alignment vertical="center" wrapText="1"/>
    </xf>
    <xf numFmtId="165" fontId="0" fillId="2" borderId="1" xfId="0" applyNumberFormat="1" applyFill="1" applyBorder="1"/>
    <xf numFmtId="166" fontId="0" fillId="2" borderId="1" xfId="0" applyNumberFormat="1" applyFill="1" applyBorder="1"/>
    <xf numFmtId="165" fontId="0" fillId="0" borderId="1" xfId="0" applyNumberFormat="1" applyBorder="1"/>
    <xf numFmtId="1" fontId="0" fillId="2" borderId="1" xfId="0" applyNumberFormat="1" applyFill="1" applyBorder="1"/>
    <xf numFmtId="0" fontId="8" fillId="4" borderId="2" xfId="0" applyFont="1" applyFill="1" applyBorder="1"/>
    <xf numFmtId="164" fontId="8" fillId="4" borderId="2" xfId="0" applyNumberFormat="1" applyFont="1" applyFill="1" applyBorder="1"/>
  </cellXfs>
  <cellStyles count="1">
    <cellStyle name="Normal" xfId="0" builtinId="0"/>
  </cellStyles>
  <dxfs count="3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petty-cash-register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0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30" customHeight="1" spans="1:2" x14ac:dyDescent="0.25">
      <c r="A7" s="5">
        <v>1</v>
      </c>
      <c r="B7" s="3" t="s">
        <v>4</v>
      </c>
    </row>
    <row r="8" ht="30" customHeight="1" spans="1:2" x14ac:dyDescent="0.25">
      <c r="A8" s="5">
        <v>2</v>
      </c>
      <c r="B8" s="3" t="s">
        <v>5</v>
      </c>
    </row>
    <row r="9" ht="15" customHeight="1" spans="1:2" x14ac:dyDescent="0.25">
      <c r="A9" s="5">
        <v>3</v>
      </c>
      <c r="B9" s="3" t="s">
        <v>6</v>
      </c>
    </row>
    <row r="10" ht="15" customHeight="1" spans="1:2" x14ac:dyDescent="0.25">
      <c r="A10" s="5">
        <v>4</v>
      </c>
      <c r="B10" s="3" t="s">
        <v>7</v>
      </c>
    </row>
    <row r="11" ht="30" customHeight="1" spans="1:2" x14ac:dyDescent="0.25">
      <c r="A11" s="5">
        <v>5</v>
      </c>
      <c r="B11" s="3" t="s">
        <v>8</v>
      </c>
    </row>
    <row r="12" ht="15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15" customHeight="1" spans="1:2" x14ac:dyDescent="0.25">
      <c r="A18" t="s">
        <v>13</v>
      </c>
      <c r="B18" s="3" t="s">
        <v>14</v>
      </c>
    </row>
    <row r="19" ht="30" customHeight="1" spans="1:2" x14ac:dyDescent="0.25">
      <c r="A19" t="s">
        <v>13</v>
      </c>
      <c r="B19" s="3" t="s">
        <v>15</v>
      </c>
    </row>
    <row r="20" ht="15" customHeight="1" spans="1:2" x14ac:dyDescent="0.25">
      <c r="A20" t="s">
        <v>13</v>
      </c>
      <c r="B20" s="3" t="s">
        <v>16</v>
      </c>
    </row>
    <row r="21" ht="30" customHeight="1" spans="2:2" x14ac:dyDescent="0.25">
      <c r="B21" s="3" t="s">
        <v>17</v>
      </c>
    </row>
    <row r="23" ht="15" customHeight="1" spans="2:2" x14ac:dyDescent="0.25">
      <c r="B23" s="4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7" spans="2:2" x14ac:dyDescent="0.25">
      <c r="B27" s="7" t="s">
        <v>22</v>
      </c>
    </row>
    <row r="29" ht="45" customHeight="1" spans="2:2" x14ac:dyDescent="0.25">
      <c r="B29" s="8" t="s">
        <v>23</v>
      </c>
    </row>
  </sheetData>
  <hyperlinks>
    <hyperlink ref="A2" r:id="rId1"/>
    <hyperlink ref="B24" r:id="rId2"/>
    <hyperlink ref="B25" r:id="rId3"/>
    <hyperlink ref="B26" r:id="rId4"/>
    <hyperlink ref="B27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34" customWidth="1"/>
    <col min="4" max="4" width="24" customWidth="1"/>
    <col min="5" max="5" width="20" customWidth="1"/>
    <col min="6" max="7" width="14" customWidth="1"/>
    <col min="8" max="8" width="10" customWidth="1"/>
    <col min="9" max="9" width="12" customWidth="1"/>
    <col min="10" max="10" width="15" customWidth="1"/>
    <col min="11" max="11" width="18" customWidth="1"/>
  </cols>
  <sheetData>
    <row r="1" ht="24" customHeight="1" spans="1:1" x14ac:dyDescent="0.25">
      <c r="A1" s="1" t="s">
        <v>24</v>
      </c>
    </row>
    <row r="2" spans="1:1" x14ac:dyDescent="0.25">
      <c r="A2" s="2" t="s">
        <v>1</v>
      </c>
    </row>
    <row r="3" spans="1:6" x14ac:dyDescent="0.25">
      <c r="A3" t="s">
        <v>25</v>
      </c>
      <c r="C3" s="9">
        <v>1000</v>
      </c>
      <c r="E3" t="s">
        <v>26</v>
      </c>
      <c r="F3" s="6" t="s">
        <v>27</v>
      </c>
    </row>
    <row r="4" spans="1:7" x14ac:dyDescent="0.25">
      <c r="A4" t="s">
        <v>28</v>
      </c>
      <c r="C4" s="9">
        <v>200</v>
      </c>
      <c r="E4" t="s">
        <v>29</v>
      </c>
      <c r="F4" s="10">
        <f>SUM(F7:F506)-SUM(G7:G506)</f>
      </c>
      <c r="G4" s="11">
        <f>IF(F4&lt;C4,"Top-up needed","OK")</f>
      </c>
    </row>
    <row r="6" ht="30" customHeight="1" spans="1:11" x14ac:dyDescent="0.25">
      <c r="A6" s="12" t="s">
        <v>30</v>
      </c>
      <c r="B6" s="12" t="s">
        <v>31</v>
      </c>
      <c r="C6" s="12" t="s">
        <v>32</v>
      </c>
      <c r="D6" s="12" t="s">
        <v>33</v>
      </c>
      <c r="E6" s="12" t="s">
        <v>34</v>
      </c>
      <c r="F6" s="12" t="s">
        <v>35</v>
      </c>
      <c r="G6" s="12" t="s">
        <v>36</v>
      </c>
      <c r="H6" s="12" t="s">
        <v>37</v>
      </c>
      <c r="I6" s="12" t="s">
        <v>38</v>
      </c>
      <c r="J6" s="12" t="s">
        <v>39</v>
      </c>
      <c r="K6" s="12" t="s">
        <v>40</v>
      </c>
    </row>
    <row r="7" spans="1:11" x14ac:dyDescent="0.25">
      <c r="A7" s="13">
        <v>46082</v>
      </c>
      <c r="B7" s="6" t="s">
        <v>41</v>
      </c>
      <c r="C7" s="6" t="s">
        <v>42</v>
      </c>
      <c r="D7" s="6"/>
      <c r="E7" s="6" t="s">
        <v>43</v>
      </c>
      <c r="F7" s="9">
        <f>$C$3</f>
      </c>
      <c r="G7" s="9"/>
      <c r="H7" s="6" t="s">
        <v>44</v>
      </c>
      <c r="I7" s="10">
        <f>IF(OR(G7="",H7&lt;&gt;"Yes"),"",ROUND(G7*0.15/(1+0.15),2))</f>
      </c>
      <c r="J7" s="10">
        <f>IF(AND(F7="",G7=""),"",SUM($F$7:F7)-SUM($G$7:G7))</f>
      </c>
      <c r="K7" s="6" t="s">
        <v>45</v>
      </c>
    </row>
    <row r="8" spans="1:11" x14ac:dyDescent="0.25">
      <c r="A8" s="13">
        <v>46084</v>
      </c>
      <c r="B8" s="6" t="s">
        <v>46</v>
      </c>
      <c r="C8" s="6" t="s">
        <v>47</v>
      </c>
      <c r="D8" s="6" t="s">
        <v>48</v>
      </c>
      <c r="E8" s="6" t="s">
        <v>49</v>
      </c>
      <c r="F8" s="9"/>
      <c r="G8" s="9">
        <v>115</v>
      </c>
      <c r="H8" s="6" t="s">
        <v>50</v>
      </c>
      <c r="I8" s="10">
        <f>IF(OR(G8="",H8&lt;&gt;"Yes"),"",ROUND(G8*0.15/(1+0.15),2))</f>
      </c>
      <c r="J8" s="10">
        <f>IF(AND(F8="",G8=""),"",SUM($F$7:F8)-SUM($G$7:G8))</f>
      </c>
      <c r="K8" s="6"/>
    </row>
    <row r="9" spans="1:11" x14ac:dyDescent="0.25">
      <c r="A9" s="13">
        <v>46087</v>
      </c>
      <c r="B9" s="6" t="s">
        <v>51</v>
      </c>
      <c r="C9" s="6" t="s">
        <v>52</v>
      </c>
      <c r="D9" s="6" t="s">
        <v>53</v>
      </c>
      <c r="E9" s="6" t="s">
        <v>54</v>
      </c>
      <c r="F9" s="9"/>
      <c r="G9" s="9">
        <v>40</v>
      </c>
      <c r="H9" s="6" t="s">
        <v>44</v>
      </c>
      <c r="I9" s="10">
        <f>IF(OR(G9="",H9&lt;&gt;"Yes"),"",ROUND(G9*0.15/(1+0.15),2))</f>
      </c>
      <c r="J9" s="10">
        <f>IF(AND(F9="",G9=""),"",SUM($F$7:F9)-SUM($G$7:G9))</f>
      </c>
      <c r="K9" s="6"/>
    </row>
    <row r="10" spans="1:11" x14ac:dyDescent="0.25">
      <c r="A10" s="13">
        <v>46091</v>
      </c>
      <c r="B10" s="6" t="s">
        <v>55</v>
      </c>
      <c r="C10" s="6" t="s">
        <v>56</v>
      </c>
      <c r="D10" s="6" t="s">
        <v>57</v>
      </c>
      <c r="E10" s="6" t="s">
        <v>58</v>
      </c>
      <c r="F10" s="9"/>
      <c r="G10" s="9">
        <v>186.5</v>
      </c>
      <c r="H10" s="6" t="s">
        <v>50</v>
      </c>
      <c r="I10" s="10">
        <f>IF(OR(G10="",H10&lt;&gt;"Yes"),"",ROUND(G10*0.15/(1+0.15),2))</f>
      </c>
      <c r="J10" s="10">
        <f>IF(AND(F10="",G10=""),"",SUM($F$7:F10)-SUM($G$7:G10))</f>
      </c>
      <c r="K10" s="6"/>
    </row>
    <row r="11" spans="1:11" x14ac:dyDescent="0.25">
      <c r="A11" s="13"/>
      <c r="B11" s="6"/>
      <c r="C11" s="6"/>
      <c r="D11" s="6"/>
      <c r="E11" s="6"/>
      <c r="F11" s="9"/>
      <c r="G11" s="9"/>
      <c r="H11" s="6"/>
      <c r="I11" s="10">
        <f>IF(OR(G11="",H11&lt;&gt;"Yes"),"",ROUND(G11*0.15/(1+0.15),2))</f>
      </c>
      <c r="J11" s="10">
        <f>IF(AND(F11="",G11=""),"",SUM($F$7:F11)-SUM($G$7:G11))</f>
      </c>
      <c r="K11" s="6"/>
    </row>
    <row r="12" spans="1:11" x14ac:dyDescent="0.25">
      <c r="A12" s="13"/>
      <c r="B12" s="6"/>
      <c r="C12" s="6"/>
      <c r="D12" s="6"/>
      <c r="E12" s="6"/>
      <c r="F12" s="9"/>
      <c r="G12" s="9"/>
      <c r="H12" s="6"/>
      <c r="I12" s="10">
        <f>IF(OR(G12="",H12&lt;&gt;"Yes"),"",ROUND(G12*0.15/(1+0.15),2))</f>
      </c>
      <c r="J12" s="10">
        <f>IF(AND(F12="",G12=""),"",SUM($F$7:F12)-SUM($G$7:G12))</f>
      </c>
      <c r="K12" s="6"/>
    </row>
    <row r="13" spans="1:11" x14ac:dyDescent="0.25">
      <c r="A13" s="13"/>
      <c r="B13" s="6"/>
      <c r="C13" s="6"/>
      <c r="D13" s="6"/>
      <c r="E13" s="6"/>
      <c r="F13" s="9"/>
      <c r="G13" s="9"/>
      <c r="H13" s="6"/>
      <c r="I13" s="10">
        <f>IF(OR(G13="",H13&lt;&gt;"Yes"),"",ROUND(G13*0.15/(1+0.15),2))</f>
      </c>
      <c r="J13" s="10">
        <f>IF(AND(F13="",G13=""),"",SUM($F$7:F13)-SUM($G$7:G13))</f>
      </c>
      <c r="K13" s="6"/>
    </row>
    <row r="14" spans="1:11" x14ac:dyDescent="0.25">
      <c r="A14" s="13"/>
      <c r="B14" s="6"/>
      <c r="C14" s="6"/>
      <c r="D14" s="6"/>
      <c r="E14" s="6"/>
      <c r="F14" s="9"/>
      <c r="G14" s="9"/>
      <c r="H14" s="6"/>
      <c r="I14" s="10">
        <f>IF(OR(G14="",H14&lt;&gt;"Yes"),"",ROUND(G14*0.15/(1+0.15),2))</f>
      </c>
      <c r="J14" s="10">
        <f>IF(AND(F14="",G14=""),"",SUM($F$7:F14)-SUM($G$7:G14))</f>
      </c>
      <c r="K14" s="6"/>
    </row>
    <row r="15" spans="1:11" x14ac:dyDescent="0.25">
      <c r="A15" s="13"/>
      <c r="B15" s="6"/>
      <c r="C15" s="6"/>
      <c r="D15" s="6"/>
      <c r="E15" s="6"/>
      <c r="F15" s="9"/>
      <c r="G15" s="9"/>
      <c r="H15" s="6"/>
      <c r="I15" s="10">
        <f>IF(OR(G15="",H15&lt;&gt;"Yes"),"",ROUND(G15*0.15/(1+0.15),2))</f>
      </c>
      <c r="J15" s="10">
        <f>IF(AND(F15="",G15=""),"",SUM($F$7:F15)-SUM($G$7:G15))</f>
      </c>
      <c r="K15" s="6"/>
    </row>
    <row r="16" spans="1:11" x14ac:dyDescent="0.25">
      <c r="A16" s="13"/>
      <c r="B16" s="6"/>
      <c r="C16" s="6"/>
      <c r="D16" s="6"/>
      <c r="E16" s="6"/>
      <c r="F16" s="9"/>
      <c r="G16" s="9"/>
      <c r="H16" s="6"/>
      <c r="I16" s="10">
        <f>IF(OR(G16="",H16&lt;&gt;"Yes"),"",ROUND(G16*0.15/(1+0.15),2))</f>
      </c>
      <c r="J16" s="10">
        <f>IF(AND(F16="",G16=""),"",SUM($F$7:F16)-SUM($G$7:G16))</f>
      </c>
      <c r="K16" s="6"/>
    </row>
    <row r="17" spans="1:11" x14ac:dyDescent="0.25">
      <c r="A17" s="13"/>
      <c r="B17" s="6"/>
      <c r="C17" s="6"/>
      <c r="D17" s="6"/>
      <c r="E17" s="6"/>
      <c r="F17" s="9"/>
      <c r="G17" s="9"/>
      <c r="H17" s="6"/>
      <c r="I17" s="10">
        <f>IF(OR(G17="",H17&lt;&gt;"Yes"),"",ROUND(G17*0.15/(1+0.15),2))</f>
      </c>
      <c r="J17" s="10">
        <f>IF(AND(F17="",G17=""),"",SUM($F$7:F17)-SUM($G$7:G17))</f>
      </c>
      <c r="K17" s="6"/>
    </row>
    <row r="18" spans="1:11" x14ac:dyDescent="0.25">
      <c r="A18" s="13"/>
      <c r="B18" s="6"/>
      <c r="C18" s="6"/>
      <c r="D18" s="6"/>
      <c r="E18" s="6"/>
      <c r="F18" s="9"/>
      <c r="G18" s="9"/>
      <c r="H18" s="6"/>
      <c r="I18" s="10">
        <f>IF(OR(G18="",H18&lt;&gt;"Yes"),"",ROUND(G18*0.15/(1+0.15),2))</f>
      </c>
      <c r="J18" s="10">
        <f>IF(AND(F18="",G18=""),"",SUM($F$7:F18)-SUM($G$7:G18))</f>
      </c>
      <c r="K18" s="6"/>
    </row>
    <row r="19" spans="1:11" x14ac:dyDescent="0.25">
      <c r="A19" s="13"/>
      <c r="B19" s="6"/>
      <c r="C19" s="6"/>
      <c r="D19" s="6"/>
      <c r="E19" s="6"/>
      <c r="F19" s="9"/>
      <c r="G19" s="9"/>
      <c r="H19" s="6"/>
      <c r="I19" s="10">
        <f>IF(OR(G19="",H19&lt;&gt;"Yes"),"",ROUND(G19*0.15/(1+0.15),2))</f>
      </c>
      <c r="J19" s="10">
        <f>IF(AND(F19="",G19=""),"",SUM($F$7:F19)-SUM($G$7:G19))</f>
      </c>
      <c r="K19" s="6"/>
    </row>
    <row r="20" spans="1:11" x14ac:dyDescent="0.25">
      <c r="A20" s="13"/>
      <c r="B20" s="6"/>
      <c r="C20" s="6"/>
      <c r="D20" s="6"/>
      <c r="E20" s="6"/>
      <c r="F20" s="9"/>
      <c r="G20" s="9"/>
      <c r="H20" s="6"/>
      <c r="I20" s="10">
        <f>IF(OR(G20="",H20&lt;&gt;"Yes"),"",ROUND(G20*0.15/(1+0.15),2))</f>
      </c>
      <c r="J20" s="10">
        <f>IF(AND(F20="",G20=""),"",SUM($F$7:F20)-SUM($G$7:G20))</f>
      </c>
      <c r="K20" s="6"/>
    </row>
    <row r="21" spans="1:11" x14ac:dyDescent="0.25">
      <c r="A21" s="13"/>
      <c r="B21" s="6"/>
      <c r="C21" s="6"/>
      <c r="D21" s="6"/>
      <c r="E21" s="6"/>
      <c r="F21" s="9"/>
      <c r="G21" s="9"/>
      <c r="H21" s="6"/>
      <c r="I21" s="10">
        <f>IF(OR(G21="",H21&lt;&gt;"Yes"),"",ROUND(G21*0.15/(1+0.15),2))</f>
      </c>
      <c r="J21" s="10">
        <f>IF(AND(F21="",G21=""),"",SUM($F$7:F21)-SUM($G$7:G21))</f>
      </c>
      <c r="K21" s="6"/>
    </row>
    <row r="22" spans="1:11" x14ac:dyDescent="0.25">
      <c r="A22" s="13"/>
      <c r="B22" s="6"/>
      <c r="C22" s="6"/>
      <c r="D22" s="6"/>
      <c r="E22" s="6"/>
      <c r="F22" s="9"/>
      <c r="G22" s="9"/>
      <c r="H22" s="6"/>
      <c r="I22" s="10">
        <f>IF(OR(G22="",H22&lt;&gt;"Yes"),"",ROUND(G22*0.15/(1+0.15),2))</f>
      </c>
      <c r="J22" s="10">
        <f>IF(AND(F22="",G22=""),"",SUM($F$7:F22)-SUM($G$7:G22))</f>
      </c>
      <c r="K22" s="6"/>
    </row>
    <row r="23" spans="1:11" x14ac:dyDescent="0.25">
      <c r="A23" s="13"/>
      <c r="B23" s="6"/>
      <c r="C23" s="6"/>
      <c r="D23" s="6"/>
      <c r="E23" s="6"/>
      <c r="F23" s="9"/>
      <c r="G23" s="9"/>
      <c r="H23" s="6"/>
      <c r="I23" s="10">
        <f>IF(OR(G23="",H23&lt;&gt;"Yes"),"",ROUND(G23*0.15/(1+0.15),2))</f>
      </c>
      <c r="J23" s="10">
        <f>IF(AND(F23="",G23=""),"",SUM($F$7:F23)-SUM($G$7:G23))</f>
      </c>
      <c r="K23" s="6"/>
    </row>
    <row r="24" spans="1:11" x14ac:dyDescent="0.25">
      <c r="A24" s="13"/>
      <c r="B24" s="6"/>
      <c r="C24" s="6"/>
      <c r="D24" s="6"/>
      <c r="E24" s="6"/>
      <c r="F24" s="9"/>
      <c r="G24" s="9"/>
      <c r="H24" s="6"/>
      <c r="I24" s="10">
        <f>IF(OR(G24="",H24&lt;&gt;"Yes"),"",ROUND(G24*0.15/(1+0.15),2))</f>
      </c>
      <c r="J24" s="10">
        <f>IF(AND(F24="",G24=""),"",SUM($F$7:F24)-SUM($G$7:G24))</f>
      </c>
      <c r="K24" s="6"/>
    </row>
    <row r="25" spans="1:11" x14ac:dyDescent="0.25">
      <c r="A25" s="13"/>
      <c r="B25" s="6"/>
      <c r="C25" s="6"/>
      <c r="D25" s="6"/>
      <c r="E25" s="6"/>
      <c r="F25" s="9"/>
      <c r="G25" s="9"/>
      <c r="H25" s="6"/>
      <c r="I25" s="10">
        <f>IF(OR(G25="",H25&lt;&gt;"Yes"),"",ROUND(G25*0.15/(1+0.15),2))</f>
      </c>
      <c r="J25" s="10">
        <f>IF(AND(F25="",G25=""),"",SUM($F$7:F25)-SUM($G$7:G25))</f>
      </c>
      <c r="K25" s="6"/>
    </row>
    <row r="26" spans="1:11" x14ac:dyDescent="0.25">
      <c r="A26" s="13"/>
      <c r="B26" s="6"/>
      <c r="C26" s="6"/>
      <c r="D26" s="6"/>
      <c r="E26" s="6"/>
      <c r="F26" s="9"/>
      <c r="G26" s="9"/>
      <c r="H26" s="6"/>
      <c r="I26" s="10">
        <f>IF(OR(G26="",H26&lt;&gt;"Yes"),"",ROUND(G26*0.15/(1+0.15),2))</f>
      </c>
      <c r="J26" s="10">
        <f>IF(AND(F26="",G26=""),"",SUM($F$7:F26)-SUM($G$7:G26))</f>
      </c>
      <c r="K26" s="6"/>
    </row>
    <row r="27" spans="1:11" x14ac:dyDescent="0.25">
      <c r="A27" s="13"/>
      <c r="B27" s="6"/>
      <c r="C27" s="6"/>
      <c r="D27" s="6"/>
      <c r="E27" s="6"/>
      <c r="F27" s="9"/>
      <c r="G27" s="9"/>
      <c r="H27" s="6"/>
      <c r="I27" s="10">
        <f>IF(OR(G27="",H27&lt;&gt;"Yes"),"",ROUND(G27*0.15/(1+0.15),2))</f>
      </c>
      <c r="J27" s="10">
        <f>IF(AND(F27="",G27=""),"",SUM($F$7:F27)-SUM($G$7:G27))</f>
      </c>
      <c r="K27" s="6"/>
    </row>
    <row r="28" spans="1:11" x14ac:dyDescent="0.25">
      <c r="A28" s="13"/>
      <c r="B28" s="6"/>
      <c r="C28" s="6"/>
      <c r="D28" s="6"/>
      <c r="E28" s="6"/>
      <c r="F28" s="9"/>
      <c r="G28" s="9"/>
      <c r="H28" s="6"/>
      <c r="I28" s="10">
        <f>IF(OR(G28="",H28&lt;&gt;"Yes"),"",ROUND(G28*0.15/(1+0.15),2))</f>
      </c>
      <c r="J28" s="10">
        <f>IF(AND(F28="",G28=""),"",SUM($F$7:F28)-SUM($G$7:G28))</f>
      </c>
      <c r="K28" s="6"/>
    </row>
    <row r="29" spans="1:11" x14ac:dyDescent="0.25">
      <c r="A29" s="13"/>
      <c r="B29" s="6"/>
      <c r="C29" s="6"/>
      <c r="D29" s="6"/>
      <c r="E29" s="6"/>
      <c r="F29" s="9"/>
      <c r="G29" s="9"/>
      <c r="H29" s="6"/>
      <c r="I29" s="10">
        <f>IF(OR(G29="",H29&lt;&gt;"Yes"),"",ROUND(G29*0.15/(1+0.15),2))</f>
      </c>
      <c r="J29" s="10">
        <f>IF(AND(F29="",G29=""),"",SUM($F$7:F29)-SUM($G$7:G29))</f>
      </c>
      <c r="K29" s="6"/>
    </row>
    <row r="30" spans="1:11" x14ac:dyDescent="0.25">
      <c r="A30" s="13"/>
      <c r="B30" s="6"/>
      <c r="C30" s="6"/>
      <c r="D30" s="6"/>
      <c r="E30" s="6"/>
      <c r="F30" s="9"/>
      <c r="G30" s="9"/>
      <c r="H30" s="6"/>
      <c r="I30" s="10">
        <f>IF(OR(G30="",H30&lt;&gt;"Yes"),"",ROUND(G30*0.15/(1+0.15),2))</f>
      </c>
      <c r="J30" s="10">
        <f>IF(AND(F30="",G30=""),"",SUM($F$7:F30)-SUM($G$7:G30))</f>
      </c>
      <c r="K30" s="6"/>
    </row>
    <row r="31" spans="1:11" x14ac:dyDescent="0.25">
      <c r="A31" s="13"/>
      <c r="B31" s="6"/>
      <c r="C31" s="6"/>
      <c r="D31" s="6"/>
      <c r="E31" s="6"/>
      <c r="F31" s="9"/>
      <c r="G31" s="9"/>
      <c r="H31" s="6"/>
      <c r="I31" s="10">
        <f>IF(OR(G31="",H31&lt;&gt;"Yes"),"",ROUND(G31*0.15/(1+0.15),2))</f>
      </c>
      <c r="J31" s="10">
        <f>IF(AND(F31="",G31=""),"",SUM($F$7:F31)-SUM($G$7:G31))</f>
      </c>
      <c r="K31" s="6"/>
    </row>
    <row r="32" spans="1:11" x14ac:dyDescent="0.25">
      <c r="A32" s="13"/>
      <c r="B32" s="6"/>
      <c r="C32" s="6"/>
      <c r="D32" s="6"/>
      <c r="E32" s="6"/>
      <c r="F32" s="9"/>
      <c r="G32" s="9"/>
      <c r="H32" s="6"/>
      <c r="I32" s="10">
        <f>IF(OR(G32="",H32&lt;&gt;"Yes"),"",ROUND(G32*0.15/(1+0.15),2))</f>
      </c>
      <c r="J32" s="10">
        <f>IF(AND(F32="",G32=""),"",SUM($F$7:F32)-SUM($G$7:G32))</f>
      </c>
      <c r="K32" s="6"/>
    </row>
    <row r="33" spans="1:11" x14ac:dyDescent="0.25">
      <c r="A33" s="13"/>
      <c r="B33" s="6"/>
      <c r="C33" s="6"/>
      <c r="D33" s="6"/>
      <c r="E33" s="6"/>
      <c r="F33" s="9"/>
      <c r="G33" s="9"/>
      <c r="H33" s="6"/>
      <c r="I33" s="10">
        <f>IF(OR(G33="",H33&lt;&gt;"Yes"),"",ROUND(G33*0.15/(1+0.15),2))</f>
      </c>
      <c r="J33" s="10">
        <f>IF(AND(F33="",G33=""),"",SUM($F$7:F33)-SUM($G$7:G33))</f>
      </c>
      <c r="K33" s="6"/>
    </row>
    <row r="34" spans="1:11" x14ac:dyDescent="0.25">
      <c r="A34" s="13"/>
      <c r="B34" s="6"/>
      <c r="C34" s="6"/>
      <c r="D34" s="6"/>
      <c r="E34" s="6"/>
      <c r="F34" s="9"/>
      <c r="G34" s="9"/>
      <c r="H34" s="6"/>
      <c r="I34" s="10">
        <f>IF(OR(G34="",H34&lt;&gt;"Yes"),"",ROUND(G34*0.15/(1+0.15),2))</f>
      </c>
      <c r="J34" s="10">
        <f>IF(AND(F34="",G34=""),"",SUM($F$7:F34)-SUM($G$7:G34))</f>
      </c>
      <c r="K34" s="6"/>
    </row>
    <row r="35" spans="1:11" x14ac:dyDescent="0.25">
      <c r="A35" s="13"/>
      <c r="B35" s="6"/>
      <c r="C35" s="6"/>
      <c r="D35" s="6"/>
      <c r="E35" s="6"/>
      <c r="F35" s="9"/>
      <c r="G35" s="9"/>
      <c r="H35" s="6"/>
      <c r="I35" s="10">
        <f>IF(OR(G35="",H35&lt;&gt;"Yes"),"",ROUND(G35*0.15/(1+0.15),2))</f>
      </c>
      <c r="J35" s="10">
        <f>IF(AND(F35="",G35=""),"",SUM($F$7:F35)-SUM($G$7:G35))</f>
      </c>
      <c r="K35" s="6"/>
    </row>
    <row r="36" spans="1:11" x14ac:dyDescent="0.25">
      <c r="A36" s="13"/>
      <c r="B36" s="6"/>
      <c r="C36" s="6"/>
      <c r="D36" s="6"/>
      <c r="E36" s="6"/>
      <c r="F36" s="9"/>
      <c r="G36" s="9"/>
      <c r="H36" s="6"/>
      <c r="I36" s="10">
        <f>IF(OR(G36="",H36&lt;&gt;"Yes"),"",ROUND(G36*0.15/(1+0.15),2))</f>
      </c>
      <c r="J36" s="10">
        <f>IF(AND(F36="",G36=""),"",SUM($F$7:F36)-SUM($G$7:G36))</f>
      </c>
      <c r="K36" s="6"/>
    </row>
    <row r="37" spans="1:11" x14ac:dyDescent="0.25">
      <c r="A37" s="13"/>
      <c r="B37" s="6"/>
      <c r="C37" s="6"/>
      <c r="D37" s="6"/>
      <c r="E37" s="6"/>
      <c r="F37" s="9"/>
      <c r="G37" s="9"/>
      <c r="H37" s="6"/>
      <c r="I37" s="10">
        <f>IF(OR(G37="",H37&lt;&gt;"Yes"),"",ROUND(G37*0.15/(1+0.15),2))</f>
      </c>
      <c r="J37" s="10">
        <f>IF(AND(F37="",G37=""),"",SUM($F$7:F37)-SUM($G$7:G37))</f>
      </c>
      <c r="K37" s="6"/>
    </row>
    <row r="38" spans="1:11" x14ac:dyDescent="0.25">
      <c r="A38" s="13"/>
      <c r="B38" s="6"/>
      <c r="C38" s="6"/>
      <c r="D38" s="6"/>
      <c r="E38" s="6"/>
      <c r="F38" s="9"/>
      <c r="G38" s="9"/>
      <c r="H38" s="6"/>
      <c r="I38" s="10">
        <f>IF(OR(G38="",H38&lt;&gt;"Yes"),"",ROUND(G38*0.15/(1+0.15),2))</f>
      </c>
      <c r="J38" s="10">
        <f>IF(AND(F38="",G38=""),"",SUM($F$7:F38)-SUM($G$7:G38))</f>
      </c>
      <c r="K38" s="6"/>
    </row>
    <row r="39" spans="1:11" x14ac:dyDescent="0.25">
      <c r="A39" s="13"/>
      <c r="B39" s="6"/>
      <c r="C39" s="6"/>
      <c r="D39" s="6"/>
      <c r="E39" s="6"/>
      <c r="F39" s="9"/>
      <c r="G39" s="9"/>
      <c r="H39" s="6"/>
      <c r="I39" s="10">
        <f>IF(OR(G39="",H39&lt;&gt;"Yes"),"",ROUND(G39*0.15/(1+0.15),2))</f>
      </c>
      <c r="J39" s="10">
        <f>IF(AND(F39="",G39=""),"",SUM($F$7:F39)-SUM($G$7:G39))</f>
      </c>
      <c r="K39" s="6"/>
    </row>
    <row r="40" spans="1:11" x14ac:dyDescent="0.25">
      <c r="A40" s="13"/>
      <c r="B40" s="6"/>
      <c r="C40" s="6"/>
      <c r="D40" s="6"/>
      <c r="E40" s="6"/>
      <c r="F40" s="9"/>
      <c r="G40" s="9"/>
      <c r="H40" s="6"/>
      <c r="I40" s="10">
        <f>IF(OR(G40="",H40&lt;&gt;"Yes"),"",ROUND(G40*0.15/(1+0.15),2))</f>
      </c>
      <c r="J40" s="10">
        <f>IF(AND(F40="",G40=""),"",SUM($F$7:F40)-SUM($G$7:G40))</f>
      </c>
      <c r="K40" s="6"/>
    </row>
    <row r="41" spans="1:11" x14ac:dyDescent="0.25">
      <c r="A41" s="13"/>
      <c r="B41" s="6"/>
      <c r="C41" s="6"/>
      <c r="D41" s="6"/>
      <c r="E41" s="6"/>
      <c r="F41" s="9"/>
      <c r="G41" s="9"/>
      <c r="H41" s="6"/>
      <c r="I41" s="10">
        <f>IF(OR(G41="",H41&lt;&gt;"Yes"),"",ROUND(G41*0.15/(1+0.15),2))</f>
      </c>
      <c r="J41" s="10">
        <f>IF(AND(F41="",G41=""),"",SUM($F$7:F41)-SUM($G$7:G41))</f>
      </c>
      <c r="K41" s="6"/>
    </row>
    <row r="42" spans="1:11" x14ac:dyDescent="0.25">
      <c r="A42" s="13"/>
      <c r="B42" s="6"/>
      <c r="C42" s="6"/>
      <c r="D42" s="6"/>
      <c r="E42" s="6"/>
      <c r="F42" s="9"/>
      <c r="G42" s="9"/>
      <c r="H42" s="6"/>
      <c r="I42" s="10">
        <f>IF(OR(G42="",H42&lt;&gt;"Yes"),"",ROUND(G42*0.15/(1+0.15),2))</f>
      </c>
      <c r="J42" s="10">
        <f>IF(AND(F42="",G42=""),"",SUM($F$7:F42)-SUM($G$7:G42))</f>
      </c>
      <c r="K42" s="6"/>
    </row>
    <row r="43" spans="1:11" x14ac:dyDescent="0.25">
      <c r="A43" s="13"/>
      <c r="B43" s="6"/>
      <c r="C43" s="6"/>
      <c r="D43" s="6"/>
      <c r="E43" s="6"/>
      <c r="F43" s="9"/>
      <c r="G43" s="9"/>
      <c r="H43" s="6"/>
      <c r="I43" s="10">
        <f>IF(OR(G43="",H43&lt;&gt;"Yes"),"",ROUND(G43*0.15/(1+0.15),2))</f>
      </c>
      <c r="J43" s="10">
        <f>IF(AND(F43="",G43=""),"",SUM($F$7:F43)-SUM($G$7:G43))</f>
      </c>
      <c r="K43" s="6"/>
    </row>
    <row r="44" spans="1:11" x14ac:dyDescent="0.25">
      <c r="A44" s="13"/>
      <c r="B44" s="6"/>
      <c r="C44" s="6"/>
      <c r="D44" s="6"/>
      <c r="E44" s="6"/>
      <c r="F44" s="9"/>
      <c r="G44" s="9"/>
      <c r="H44" s="6"/>
      <c r="I44" s="10">
        <f>IF(OR(G44="",H44&lt;&gt;"Yes"),"",ROUND(G44*0.15/(1+0.15),2))</f>
      </c>
      <c r="J44" s="10">
        <f>IF(AND(F44="",G44=""),"",SUM($F$7:F44)-SUM($G$7:G44))</f>
      </c>
      <c r="K44" s="6"/>
    </row>
    <row r="45" spans="1:11" x14ac:dyDescent="0.25">
      <c r="A45" s="13"/>
      <c r="B45" s="6"/>
      <c r="C45" s="6"/>
      <c r="D45" s="6"/>
      <c r="E45" s="6"/>
      <c r="F45" s="9"/>
      <c r="G45" s="9"/>
      <c r="H45" s="6"/>
      <c r="I45" s="10">
        <f>IF(OR(G45="",H45&lt;&gt;"Yes"),"",ROUND(G45*0.15/(1+0.15),2))</f>
      </c>
      <c r="J45" s="10">
        <f>IF(AND(F45="",G45=""),"",SUM($F$7:F45)-SUM($G$7:G45))</f>
      </c>
      <c r="K45" s="6"/>
    </row>
    <row r="46" spans="1:11" x14ac:dyDescent="0.25">
      <c r="A46" s="13"/>
      <c r="B46" s="6"/>
      <c r="C46" s="6"/>
      <c r="D46" s="6"/>
      <c r="E46" s="6"/>
      <c r="F46" s="9"/>
      <c r="G46" s="9"/>
      <c r="H46" s="6"/>
      <c r="I46" s="10">
        <f>IF(OR(G46="",H46&lt;&gt;"Yes"),"",ROUND(G46*0.15/(1+0.15),2))</f>
      </c>
      <c r="J46" s="10">
        <f>IF(AND(F46="",G46=""),"",SUM($F$7:F46)-SUM($G$7:G46))</f>
      </c>
      <c r="K46" s="6"/>
    </row>
    <row r="47" spans="1:11" x14ac:dyDescent="0.25">
      <c r="A47" s="13"/>
      <c r="B47" s="6"/>
      <c r="C47" s="6"/>
      <c r="D47" s="6"/>
      <c r="E47" s="6"/>
      <c r="F47" s="9"/>
      <c r="G47" s="9"/>
      <c r="H47" s="6"/>
      <c r="I47" s="10">
        <f>IF(OR(G47="",H47&lt;&gt;"Yes"),"",ROUND(G47*0.15/(1+0.15),2))</f>
      </c>
      <c r="J47" s="10">
        <f>IF(AND(F47="",G47=""),"",SUM($F$7:F47)-SUM($G$7:G47))</f>
      </c>
      <c r="K47" s="6"/>
    </row>
    <row r="48" spans="1:11" x14ac:dyDescent="0.25">
      <c r="A48" s="13"/>
      <c r="B48" s="6"/>
      <c r="C48" s="6"/>
      <c r="D48" s="6"/>
      <c r="E48" s="6"/>
      <c r="F48" s="9"/>
      <c r="G48" s="9"/>
      <c r="H48" s="6"/>
      <c r="I48" s="10">
        <f>IF(OR(G48="",H48&lt;&gt;"Yes"),"",ROUND(G48*0.15/(1+0.15),2))</f>
      </c>
      <c r="J48" s="10">
        <f>IF(AND(F48="",G48=""),"",SUM($F$7:F48)-SUM($G$7:G48))</f>
      </c>
      <c r="K48" s="6"/>
    </row>
    <row r="49" spans="1:11" x14ac:dyDescent="0.25">
      <c r="A49" s="13"/>
      <c r="B49" s="6"/>
      <c r="C49" s="6"/>
      <c r="D49" s="6"/>
      <c r="E49" s="6"/>
      <c r="F49" s="9"/>
      <c r="G49" s="9"/>
      <c r="H49" s="6"/>
      <c r="I49" s="10">
        <f>IF(OR(G49="",H49&lt;&gt;"Yes"),"",ROUND(G49*0.15/(1+0.15),2))</f>
      </c>
      <c r="J49" s="10">
        <f>IF(AND(F49="",G49=""),"",SUM($F$7:F49)-SUM($G$7:G49))</f>
      </c>
      <c r="K49" s="6"/>
    </row>
    <row r="50" spans="1:11" x14ac:dyDescent="0.25">
      <c r="A50" s="13"/>
      <c r="B50" s="6"/>
      <c r="C50" s="6"/>
      <c r="D50" s="6"/>
      <c r="E50" s="6"/>
      <c r="F50" s="9"/>
      <c r="G50" s="9"/>
      <c r="H50" s="6"/>
      <c r="I50" s="10">
        <f>IF(OR(G50="",H50&lt;&gt;"Yes"),"",ROUND(G50*0.15/(1+0.15),2))</f>
      </c>
      <c r="J50" s="10">
        <f>IF(AND(F50="",G50=""),"",SUM($F$7:F50)-SUM($G$7:G50))</f>
      </c>
      <c r="K50" s="6"/>
    </row>
    <row r="51" spans="1:11" x14ac:dyDescent="0.25">
      <c r="A51" s="13"/>
      <c r="B51" s="6"/>
      <c r="C51" s="6"/>
      <c r="D51" s="6"/>
      <c r="E51" s="6"/>
      <c r="F51" s="9"/>
      <c r="G51" s="9"/>
      <c r="H51" s="6"/>
      <c r="I51" s="10">
        <f>IF(OR(G51="",H51&lt;&gt;"Yes"),"",ROUND(G51*0.15/(1+0.15),2))</f>
      </c>
      <c r="J51" s="10">
        <f>IF(AND(F51="",G51=""),"",SUM($F$7:F51)-SUM($G$7:G51))</f>
      </c>
      <c r="K51" s="6"/>
    </row>
    <row r="52" spans="1:11" x14ac:dyDescent="0.25">
      <c r="A52" s="13"/>
      <c r="B52" s="6"/>
      <c r="C52" s="6"/>
      <c r="D52" s="6"/>
      <c r="E52" s="6"/>
      <c r="F52" s="9"/>
      <c r="G52" s="9"/>
      <c r="H52" s="6"/>
      <c r="I52" s="10">
        <f>IF(OR(G52="",H52&lt;&gt;"Yes"),"",ROUND(G52*0.15/(1+0.15),2))</f>
      </c>
      <c r="J52" s="10">
        <f>IF(AND(F52="",G52=""),"",SUM($F$7:F52)-SUM($G$7:G52))</f>
      </c>
      <c r="K52" s="6"/>
    </row>
    <row r="53" spans="1:11" x14ac:dyDescent="0.25">
      <c r="A53" s="13"/>
      <c r="B53" s="6"/>
      <c r="C53" s="6"/>
      <c r="D53" s="6"/>
      <c r="E53" s="6"/>
      <c r="F53" s="9"/>
      <c r="G53" s="9"/>
      <c r="H53" s="6"/>
      <c r="I53" s="10">
        <f>IF(OR(G53="",H53&lt;&gt;"Yes"),"",ROUND(G53*0.15/(1+0.15),2))</f>
      </c>
      <c r="J53" s="10">
        <f>IF(AND(F53="",G53=""),"",SUM($F$7:F53)-SUM($G$7:G53))</f>
      </c>
      <c r="K53" s="6"/>
    </row>
    <row r="54" spans="1:11" x14ac:dyDescent="0.25">
      <c r="A54" s="13"/>
      <c r="B54" s="6"/>
      <c r="C54" s="6"/>
      <c r="D54" s="6"/>
      <c r="E54" s="6"/>
      <c r="F54" s="9"/>
      <c r="G54" s="9"/>
      <c r="H54" s="6"/>
      <c r="I54" s="10">
        <f>IF(OR(G54="",H54&lt;&gt;"Yes"),"",ROUND(G54*0.15/(1+0.15),2))</f>
      </c>
      <c r="J54" s="10">
        <f>IF(AND(F54="",G54=""),"",SUM($F$7:F54)-SUM($G$7:G54))</f>
      </c>
      <c r="K54" s="6"/>
    </row>
    <row r="55" spans="1:11" x14ac:dyDescent="0.25">
      <c r="A55" s="13"/>
      <c r="B55" s="6"/>
      <c r="C55" s="6"/>
      <c r="D55" s="6"/>
      <c r="E55" s="6"/>
      <c r="F55" s="9"/>
      <c r="G55" s="9"/>
      <c r="H55" s="6"/>
      <c r="I55" s="10">
        <f>IF(OR(G55="",H55&lt;&gt;"Yes"),"",ROUND(G55*0.15/(1+0.15),2))</f>
      </c>
      <c r="J55" s="10">
        <f>IF(AND(F55="",G55=""),"",SUM($F$7:F55)-SUM($G$7:G55))</f>
      </c>
      <c r="K55" s="6"/>
    </row>
    <row r="56" spans="1:11" x14ac:dyDescent="0.25">
      <c r="A56" s="13"/>
      <c r="B56" s="6"/>
      <c r="C56" s="6"/>
      <c r="D56" s="6"/>
      <c r="E56" s="6"/>
      <c r="F56" s="9"/>
      <c r="G56" s="9"/>
      <c r="H56" s="6"/>
      <c r="I56" s="10">
        <f>IF(OR(G56="",H56&lt;&gt;"Yes"),"",ROUND(G56*0.15/(1+0.15),2))</f>
      </c>
      <c r="J56" s="10">
        <f>IF(AND(F56="",G56=""),"",SUM($F$7:F56)-SUM($G$7:G56))</f>
      </c>
      <c r="K56" s="6"/>
    </row>
    <row r="57" spans="1:11" x14ac:dyDescent="0.25">
      <c r="A57" s="13"/>
      <c r="B57" s="6"/>
      <c r="C57" s="6"/>
      <c r="D57" s="6"/>
      <c r="E57" s="6"/>
      <c r="F57" s="9"/>
      <c r="G57" s="9"/>
      <c r="H57" s="6"/>
      <c r="I57" s="10">
        <f>IF(OR(G57="",H57&lt;&gt;"Yes"),"",ROUND(G57*0.15/(1+0.15),2))</f>
      </c>
      <c r="J57" s="10">
        <f>IF(AND(F57="",G57=""),"",SUM($F$7:F57)-SUM($G$7:G57))</f>
      </c>
      <c r="K57" s="6"/>
    </row>
    <row r="58" spans="1:11" x14ac:dyDescent="0.25">
      <c r="A58" s="13"/>
      <c r="B58" s="6"/>
      <c r="C58" s="6"/>
      <c r="D58" s="6"/>
      <c r="E58" s="6"/>
      <c r="F58" s="9"/>
      <c r="G58" s="9"/>
      <c r="H58" s="6"/>
      <c r="I58" s="10">
        <f>IF(OR(G58="",H58&lt;&gt;"Yes"),"",ROUND(G58*0.15/(1+0.15),2))</f>
      </c>
      <c r="J58" s="10">
        <f>IF(AND(F58="",G58=""),"",SUM($F$7:F58)-SUM($G$7:G58))</f>
      </c>
      <c r="K58" s="6"/>
    </row>
    <row r="59" spans="1:11" x14ac:dyDescent="0.25">
      <c r="A59" s="13"/>
      <c r="B59" s="6"/>
      <c r="C59" s="6"/>
      <c r="D59" s="6"/>
      <c r="E59" s="6"/>
      <c r="F59" s="9"/>
      <c r="G59" s="9"/>
      <c r="H59" s="6"/>
      <c r="I59" s="10">
        <f>IF(OR(G59="",H59&lt;&gt;"Yes"),"",ROUND(G59*0.15/(1+0.15),2))</f>
      </c>
      <c r="J59" s="10">
        <f>IF(AND(F59="",G59=""),"",SUM($F$7:F59)-SUM($G$7:G59))</f>
      </c>
      <c r="K59" s="6"/>
    </row>
    <row r="60" spans="1:11" x14ac:dyDescent="0.25">
      <c r="A60" s="13"/>
      <c r="B60" s="6"/>
      <c r="C60" s="6"/>
      <c r="D60" s="6"/>
      <c r="E60" s="6"/>
      <c r="F60" s="9"/>
      <c r="G60" s="9"/>
      <c r="H60" s="6"/>
      <c r="I60" s="10">
        <f>IF(OR(G60="",H60&lt;&gt;"Yes"),"",ROUND(G60*0.15/(1+0.15),2))</f>
      </c>
      <c r="J60" s="10">
        <f>IF(AND(F60="",G60=""),"",SUM($F$7:F60)-SUM($G$7:G60))</f>
      </c>
      <c r="K60" s="6"/>
    </row>
    <row r="61" spans="1:11" x14ac:dyDescent="0.25">
      <c r="A61" s="13"/>
      <c r="B61" s="6"/>
      <c r="C61" s="6"/>
      <c r="D61" s="6"/>
      <c r="E61" s="6"/>
      <c r="F61" s="9"/>
      <c r="G61" s="9"/>
      <c r="H61" s="6"/>
      <c r="I61" s="10">
        <f>IF(OR(G61="",H61&lt;&gt;"Yes"),"",ROUND(G61*0.15/(1+0.15),2))</f>
      </c>
      <c r="J61" s="10">
        <f>IF(AND(F61="",G61=""),"",SUM($F$7:F61)-SUM($G$7:G61))</f>
      </c>
      <c r="K61" s="6"/>
    </row>
    <row r="62" spans="1:11" x14ac:dyDescent="0.25">
      <c r="A62" s="13"/>
      <c r="B62" s="6"/>
      <c r="C62" s="6"/>
      <c r="D62" s="6"/>
      <c r="E62" s="6"/>
      <c r="F62" s="9"/>
      <c r="G62" s="9"/>
      <c r="H62" s="6"/>
      <c r="I62" s="10">
        <f>IF(OR(G62="",H62&lt;&gt;"Yes"),"",ROUND(G62*0.15/(1+0.15),2))</f>
      </c>
      <c r="J62" s="10">
        <f>IF(AND(F62="",G62=""),"",SUM($F$7:F62)-SUM($G$7:G62))</f>
      </c>
      <c r="K62" s="6"/>
    </row>
    <row r="63" spans="1:11" x14ac:dyDescent="0.25">
      <c r="A63" s="13"/>
      <c r="B63" s="6"/>
      <c r="C63" s="6"/>
      <c r="D63" s="6"/>
      <c r="E63" s="6"/>
      <c r="F63" s="9"/>
      <c r="G63" s="9"/>
      <c r="H63" s="6"/>
      <c r="I63" s="10">
        <f>IF(OR(G63="",H63&lt;&gt;"Yes"),"",ROUND(G63*0.15/(1+0.15),2))</f>
      </c>
      <c r="J63" s="10">
        <f>IF(AND(F63="",G63=""),"",SUM($F$7:F63)-SUM($G$7:G63))</f>
      </c>
      <c r="K63" s="6"/>
    </row>
    <row r="64" spans="1:11" x14ac:dyDescent="0.25">
      <c r="A64" s="13"/>
      <c r="B64" s="6"/>
      <c r="C64" s="6"/>
      <c r="D64" s="6"/>
      <c r="E64" s="6"/>
      <c r="F64" s="9"/>
      <c r="G64" s="9"/>
      <c r="H64" s="6"/>
      <c r="I64" s="10">
        <f>IF(OR(G64="",H64&lt;&gt;"Yes"),"",ROUND(G64*0.15/(1+0.15),2))</f>
      </c>
      <c r="J64" s="10">
        <f>IF(AND(F64="",G64=""),"",SUM($F$7:F64)-SUM($G$7:G64))</f>
      </c>
      <c r="K64" s="6"/>
    </row>
    <row r="65" spans="1:11" x14ac:dyDescent="0.25">
      <c r="A65" s="13"/>
      <c r="B65" s="6"/>
      <c r="C65" s="6"/>
      <c r="D65" s="6"/>
      <c r="E65" s="6"/>
      <c r="F65" s="9"/>
      <c r="G65" s="9"/>
      <c r="H65" s="6"/>
      <c r="I65" s="10">
        <f>IF(OR(G65="",H65&lt;&gt;"Yes"),"",ROUND(G65*0.15/(1+0.15),2))</f>
      </c>
      <c r="J65" s="10">
        <f>IF(AND(F65="",G65=""),"",SUM($F$7:F65)-SUM($G$7:G65))</f>
      </c>
      <c r="K65" s="6"/>
    </row>
    <row r="66" spans="1:11" x14ac:dyDescent="0.25">
      <c r="A66" s="13"/>
      <c r="B66" s="6"/>
      <c r="C66" s="6"/>
      <c r="D66" s="6"/>
      <c r="E66" s="6"/>
      <c r="F66" s="9"/>
      <c r="G66" s="9"/>
      <c r="H66" s="6"/>
      <c r="I66" s="10">
        <f>IF(OR(G66="",H66&lt;&gt;"Yes"),"",ROUND(G66*0.15/(1+0.15),2))</f>
      </c>
      <c r="J66" s="10">
        <f>IF(AND(F66="",G66=""),"",SUM($F$7:F66)-SUM($G$7:G66))</f>
      </c>
      <c r="K66" s="6"/>
    </row>
    <row r="67" spans="1:11" x14ac:dyDescent="0.25">
      <c r="A67" s="13"/>
      <c r="B67" s="6"/>
      <c r="C67" s="6"/>
      <c r="D67" s="6"/>
      <c r="E67" s="6"/>
      <c r="F67" s="9"/>
      <c r="G67" s="9"/>
      <c r="H67" s="6"/>
      <c r="I67" s="10">
        <f>IF(OR(G67="",H67&lt;&gt;"Yes"),"",ROUND(G67*0.15/(1+0.15),2))</f>
      </c>
      <c r="J67" s="10">
        <f>IF(AND(F67="",G67=""),"",SUM($F$7:F67)-SUM($G$7:G67))</f>
      </c>
      <c r="K67" s="6"/>
    </row>
    <row r="68" spans="1:11" x14ac:dyDescent="0.25">
      <c r="A68" s="13"/>
      <c r="B68" s="6"/>
      <c r="C68" s="6"/>
      <c r="D68" s="6"/>
      <c r="E68" s="6"/>
      <c r="F68" s="9"/>
      <c r="G68" s="9"/>
      <c r="H68" s="6"/>
      <c r="I68" s="10">
        <f>IF(OR(G68="",H68&lt;&gt;"Yes"),"",ROUND(G68*0.15/(1+0.15),2))</f>
      </c>
      <c r="J68" s="10">
        <f>IF(AND(F68="",G68=""),"",SUM($F$7:F68)-SUM($G$7:G68))</f>
      </c>
      <c r="K68" s="6"/>
    </row>
    <row r="69" spans="1:11" x14ac:dyDescent="0.25">
      <c r="A69" s="13"/>
      <c r="B69" s="6"/>
      <c r="C69" s="6"/>
      <c r="D69" s="6"/>
      <c r="E69" s="6"/>
      <c r="F69" s="9"/>
      <c r="G69" s="9"/>
      <c r="H69" s="6"/>
      <c r="I69" s="10">
        <f>IF(OR(G69="",H69&lt;&gt;"Yes"),"",ROUND(G69*0.15/(1+0.15),2))</f>
      </c>
      <c r="J69" s="10">
        <f>IF(AND(F69="",G69=""),"",SUM($F$7:F69)-SUM($G$7:G69))</f>
      </c>
      <c r="K69" s="6"/>
    </row>
    <row r="70" spans="1:11" x14ac:dyDescent="0.25">
      <c r="A70" s="13"/>
      <c r="B70" s="6"/>
      <c r="C70" s="6"/>
      <c r="D70" s="6"/>
      <c r="E70" s="6"/>
      <c r="F70" s="9"/>
      <c r="G70" s="9"/>
      <c r="H70" s="6"/>
      <c r="I70" s="10">
        <f>IF(OR(G70="",H70&lt;&gt;"Yes"),"",ROUND(G70*0.15/(1+0.15),2))</f>
      </c>
      <c r="J70" s="10">
        <f>IF(AND(F70="",G70=""),"",SUM($F$7:F70)-SUM($G$7:G70))</f>
      </c>
      <c r="K70" s="6"/>
    </row>
    <row r="71" spans="1:11" x14ac:dyDescent="0.25">
      <c r="A71" s="13"/>
      <c r="B71" s="6"/>
      <c r="C71" s="6"/>
      <c r="D71" s="6"/>
      <c r="E71" s="6"/>
      <c r="F71" s="9"/>
      <c r="G71" s="9"/>
      <c r="H71" s="6"/>
      <c r="I71" s="10">
        <f>IF(OR(G71="",H71&lt;&gt;"Yes"),"",ROUND(G71*0.15/(1+0.15),2))</f>
      </c>
      <c r="J71" s="10">
        <f>IF(AND(F71="",G71=""),"",SUM($F$7:F71)-SUM($G$7:G71))</f>
      </c>
      <c r="K71" s="6"/>
    </row>
    <row r="72" spans="1:11" x14ac:dyDescent="0.25">
      <c r="A72" s="13"/>
      <c r="B72" s="6"/>
      <c r="C72" s="6"/>
      <c r="D72" s="6"/>
      <c r="E72" s="6"/>
      <c r="F72" s="9"/>
      <c r="G72" s="9"/>
      <c r="H72" s="6"/>
      <c r="I72" s="10">
        <f>IF(OR(G72="",H72&lt;&gt;"Yes"),"",ROUND(G72*0.15/(1+0.15),2))</f>
      </c>
      <c r="J72" s="10">
        <f>IF(AND(F72="",G72=""),"",SUM($F$7:F72)-SUM($G$7:G72))</f>
      </c>
      <c r="K72" s="6"/>
    </row>
    <row r="73" spans="1:11" x14ac:dyDescent="0.25">
      <c r="A73" s="13"/>
      <c r="B73" s="6"/>
      <c r="C73" s="6"/>
      <c r="D73" s="6"/>
      <c r="E73" s="6"/>
      <c r="F73" s="9"/>
      <c r="G73" s="9"/>
      <c r="H73" s="6"/>
      <c r="I73" s="10">
        <f>IF(OR(G73="",H73&lt;&gt;"Yes"),"",ROUND(G73*0.15/(1+0.15),2))</f>
      </c>
      <c r="J73" s="10">
        <f>IF(AND(F73="",G73=""),"",SUM($F$7:F73)-SUM($G$7:G73))</f>
      </c>
      <c r="K73" s="6"/>
    </row>
    <row r="74" spans="1:11" x14ac:dyDescent="0.25">
      <c r="A74" s="13"/>
      <c r="B74" s="6"/>
      <c r="C74" s="6"/>
      <c r="D74" s="6"/>
      <c r="E74" s="6"/>
      <c r="F74" s="9"/>
      <c r="G74" s="9"/>
      <c r="H74" s="6"/>
      <c r="I74" s="10">
        <f>IF(OR(G74="",H74&lt;&gt;"Yes"),"",ROUND(G74*0.15/(1+0.15),2))</f>
      </c>
      <c r="J74" s="10">
        <f>IF(AND(F74="",G74=""),"",SUM($F$7:F74)-SUM($G$7:G74))</f>
      </c>
      <c r="K74" s="6"/>
    </row>
    <row r="75" spans="1:11" x14ac:dyDescent="0.25">
      <c r="A75" s="13"/>
      <c r="B75" s="6"/>
      <c r="C75" s="6"/>
      <c r="D75" s="6"/>
      <c r="E75" s="6"/>
      <c r="F75" s="9"/>
      <c r="G75" s="9"/>
      <c r="H75" s="6"/>
      <c r="I75" s="10">
        <f>IF(OR(G75="",H75&lt;&gt;"Yes"),"",ROUND(G75*0.15/(1+0.15),2))</f>
      </c>
      <c r="J75" s="10">
        <f>IF(AND(F75="",G75=""),"",SUM($F$7:F75)-SUM($G$7:G75))</f>
      </c>
      <c r="K75" s="6"/>
    </row>
    <row r="76" spans="1:11" x14ac:dyDescent="0.25">
      <c r="A76" s="13"/>
      <c r="B76" s="6"/>
      <c r="C76" s="6"/>
      <c r="D76" s="6"/>
      <c r="E76" s="6"/>
      <c r="F76" s="9"/>
      <c r="G76" s="9"/>
      <c r="H76" s="6"/>
      <c r="I76" s="10">
        <f>IF(OR(G76="",H76&lt;&gt;"Yes"),"",ROUND(G76*0.15/(1+0.15),2))</f>
      </c>
      <c r="J76" s="10">
        <f>IF(AND(F76="",G76=""),"",SUM($F$7:F76)-SUM($G$7:G76))</f>
      </c>
      <c r="K76" s="6"/>
    </row>
    <row r="77" spans="1:11" x14ac:dyDescent="0.25">
      <c r="A77" s="13"/>
      <c r="B77" s="6"/>
      <c r="C77" s="6"/>
      <c r="D77" s="6"/>
      <c r="E77" s="6"/>
      <c r="F77" s="9"/>
      <c r="G77" s="9"/>
      <c r="H77" s="6"/>
      <c r="I77" s="10">
        <f>IF(OR(G77="",H77&lt;&gt;"Yes"),"",ROUND(G77*0.15/(1+0.15),2))</f>
      </c>
      <c r="J77" s="10">
        <f>IF(AND(F77="",G77=""),"",SUM($F$7:F77)-SUM($G$7:G77))</f>
      </c>
      <c r="K77" s="6"/>
    </row>
    <row r="78" spans="1:11" x14ac:dyDescent="0.25">
      <c r="A78" s="13"/>
      <c r="B78" s="6"/>
      <c r="C78" s="6"/>
      <c r="D78" s="6"/>
      <c r="E78" s="6"/>
      <c r="F78" s="9"/>
      <c r="G78" s="9"/>
      <c r="H78" s="6"/>
      <c r="I78" s="10">
        <f>IF(OR(G78="",H78&lt;&gt;"Yes"),"",ROUND(G78*0.15/(1+0.15),2))</f>
      </c>
      <c r="J78" s="10">
        <f>IF(AND(F78="",G78=""),"",SUM($F$7:F78)-SUM($G$7:G78))</f>
      </c>
      <c r="K78" s="6"/>
    </row>
    <row r="79" spans="1:11" x14ac:dyDescent="0.25">
      <c r="A79" s="13"/>
      <c r="B79" s="6"/>
      <c r="C79" s="6"/>
      <c r="D79" s="6"/>
      <c r="E79" s="6"/>
      <c r="F79" s="9"/>
      <c r="G79" s="9"/>
      <c r="H79" s="6"/>
      <c r="I79" s="10">
        <f>IF(OR(G79="",H79&lt;&gt;"Yes"),"",ROUND(G79*0.15/(1+0.15),2))</f>
      </c>
      <c r="J79" s="10">
        <f>IF(AND(F79="",G79=""),"",SUM($F$7:F79)-SUM($G$7:G79))</f>
      </c>
      <c r="K79" s="6"/>
    </row>
    <row r="80" spans="1:11" x14ac:dyDescent="0.25">
      <c r="A80" s="13"/>
      <c r="B80" s="6"/>
      <c r="C80" s="6"/>
      <c r="D80" s="6"/>
      <c r="E80" s="6"/>
      <c r="F80" s="9"/>
      <c r="G80" s="9"/>
      <c r="H80" s="6"/>
      <c r="I80" s="10">
        <f>IF(OR(G80="",H80&lt;&gt;"Yes"),"",ROUND(G80*0.15/(1+0.15),2))</f>
      </c>
      <c r="J80" s="10">
        <f>IF(AND(F80="",G80=""),"",SUM($F$7:F80)-SUM($G$7:G80))</f>
      </c>
      <c r="K80" s="6"/>
    </row>
    <row r="81" spans="1:11" x14ac:dyDescent="0.25">
      <c r="A81" s="13"/>
      <c r="B81" s="6"/>
      <c r="C81" s="6"/>
      <c r="D81" s="6"/>
      <c r="E81" s="6"/>
      <c r="F81" s="9"/>
      <c r="G81" s="9"/>
      <c r="H81" s="6"/>
      <c r="I81" s="10">
        <f>IF(OR(G81="",H81&lt;&gt;"Yes"),"",ROUND(G81*0.15/(1+0.15),2))</f>
      </c>
      <c r="J81" s="10">
        <f>IF(AND(F81="",G81=""),"",SUM($F$7:F81)-SUM($G$7:G81))</f>
      </c>
      <c r="K81" s="6"/>
    </row>
    <row r="82" spans="1:11" x14ac:dyDescent="0.25">
      <c r="A82" s="13"/>
      <c r="B82" s="6"/>
      <c r="C82" s="6"/>
      <c r="D82" s="6"/>
      <c r="E82" s="6"/>
      <c r="F82" s="9"/>
      <c r="G82" s="9"/>
      <c r="H82" s="6"/>
      <c r="I82" s="10">
        <f>IF(OR(G82="",H82&lt;&gt;"Yes"),"",ROUND(G82*0.15/(1+0.15),2))</f>
      </c>
      <c r="J82" s="10">
        <f>IF(AND(F82="",G82=""),"",SUM($F$7:F82)-SUM($G$7:G82))</f>
      </c>
      <c r="K82" s="6"/>
    </row>
    <row r="83" spans="1:11" x14ac:dyDescent="0.25">
      <c r="A83" s="13"/>
      <c r="B83" s="6"/>
      <c r="C83" s="6"/>
      <c r="D83" s="6"/>
      <c r="E83" s="6"/>
      <c r="F83" s="9"/>
      <c r="G83" s="9"/>
      <c r="H83" s="6"/>
      <c r="I83" s="10">
        <f>IF(OR(G83="",H83&lt;&gt;"Yes"),"",ROUND(G83*0.15/(1+0.15),2))</f>
      </c>
      <c r="J83" s="10">
        <f>IF(AND(F83="",G83=""),"",SUM($F$7:F83)-SUM($G$7:G83))</f>
      </c>
      <c r="K83" s="6"/>
    </row>
    <row r="84" spans="1:11" x14ac:dyDescent="0.25">
      <c r="A84" s="13"/>
      <c r="B84" s="6"/>
      <c r="C84" s="6"/>
      <c r="D84" s="6"/>
      <c r="E84" s="6"/>
      <c r="F84" s="9"/>
      <c r="G84" s="9"/>
      <c r="H84" s="6"/>
      <c r="I84" s="10">
        <f>IF(OR(G84="",H84&lt;&gt;"Yes"),"",ROUND(G84*0.15/(1+0.15),2))</f>
      </c>
      <c r="J84" s="10">
        <f>IF(AND(F84="",G84=""),"",SUM($F$7:F84)-SUM($G$7:G84))</f>
      </c>
      <c r="K84" s="6"/>
    </row>
    <row r="85" spans="1:11" x14ac:dyDescent="0.25">
      <c r="A85" s="13"/>
      <c r="B85" s="6"/>
      <c r="C85" s="6"/>
      <c r="D85" s="6"/>
      <c r="E85" s="6"/>
      <c r="F85" s="9"/>
      <c r="G85" s="9"/>
      <c r="H85" s="6"/>
      <c r="I85" s="10">
        <f>IF(OR(G85="",H85&lt;&gt;"Yes"),"",ROUND(G85*0.15/(1+0.15),2))</f>
      </c>
      <c r="J85" s="10">
        <f>IF(AND(F85="",G85=""),"",SUM($F$7:F85)-SUM($G$7:G85))</f>
      </c>
      <c r="K85" s="6"/>
    </row>
    <row r="86" spans="1:11" x14ac:dyDescent="0.25">
      <c r="A86" s="13"/>
      <c r="B86" s="6"/>
      <c r="C86" s="6"/>
      <c r="D86" s="6"/>
      <c r="E86" s="6"/>
      <c r="F86" s="9"/>
      <c r="G86" s="9"/>
      <c r="H86" s="6"/>
      <c r="I86" s="10">
        <f>IF(OR(G86="",H86&lt;&gt;"Yes"),"",ROUND(G86*0.15/(1+0.15),2))</f>
      </c>
      <c r="J86" s="10">
        <f>IF(AND(F86="",G86=""),"",SUM($F$7:F86)-SUM($G$7:G86))</f>
      </c>
      <c r="K86" s="6"/>
    </row>
    <row r="87" spans="1:11" x14ac:dyDescent="0.25">
      <c r="A87" s="13"/>
      <c r="B87" s="6"/>
      <c r="C87" s="6"/>
      <c r="D87" s="6"/>
      <c r="E87" s="6"/>
      <c r="F87" s="9"/>
      <c r="G87" s="9"/>
      <c r="H87" s="6"/>
      <c r="I87" s="10">
        <f>IF(OR(G87="",H87&lt;&gt;"Yes"),"",ROUND(G87*0.15/(1+0.15),2))</f>
      </c>
      <c r="J87" s="10">
        <f>IF(AND(F87="",G87=""),"",SUM($F$7:F87)-SUM($G$7:G87))</f>
      </c>
      <c r="K87" s="6"/>
    </row>
    <row r="88" spans="1:11" x14ac:dyDescent="0.25">
      <c r="A88" s="13"/>
      <c r="B88" s="6"/>
      <c r="C88" s="6"/>
      <c r="D88" s="6"/>
      <c r="E88" s="6"/>
      <c r="F88" s="9"/>
      <c r="G88" s="9"/>
      <c r="H88" s="6"/>
      <c r="I88" s="10">
        <f>IF(OR(G88="",H88&lt;&gt;"Yes"),"",ROUND(G88*0.15/(1+0.15),2))</f>
      </c>
      <c r="J88" s="10">
        <f>IF(AND(F88="",G88=""),"",SUM($F$7:F88)-SUM($G$7:G88))</f>
      </c>
      <c r="K88" s="6"/>
    </row>
    <row r="89" spans="1:11" x14ac:dyDescent="0.25">
      <c r="A89" s="13"/>
      <c r="B89" s="6"/>
      <c r="C89" s="6"/>
      <c r="D89" s="6"/>
      <c r="E89" s="6"/>
      <c r="F89" s="9"/>
      <c r="G89" s="9"/>
      <c r="H89" s="6"/>
      <c r="I89" s="10">
        <f>IF(OR(G89="",H89&lt;&gt;"Yes"),"",ROUND(G89*0.15/(1+0.15),2))</f>
      </c>
      <c r="J89" s="10">
        <f>IF(AND(F89="",G89=""),"",SUM($F$7:F89)-SUM($G$7:G89))</f>
      </c>
      <c r="K89" s="6"/>
    </row>
    <row r="90" spans="1:11" x14ac:dyDescent="0.25">
      <c r="A90" s="13"/>
      <c r="B90" s="6"/>
      <c r="C90" s="6"/>
      <c r="D90" s="6"/>
      <c r="E90" s="6"/>
      <c r="F90" s="9"/>
      <c r="G90" s="9"/>
      <c r="H90" s="6"/>
      <c r="I90" s="10">
        <f>IF(OR(G90="",H90&lt;&gt;"Yes"),"",ROUND(G90*0.15/(1+0.15),2))</f>
      </c>
      <c r="J90" s="10">
        <f>IF(AND(F90="",G90=""),"",SUM($F$7:F90)-SUM($G$7:G90))</f>
      </c>
      <c r="K90" s="6"/>
    </row>
    <row r="91" spans="1:11" x14ac:dyDescent="0.25">
      <c r="A91" s="13"/>
      <c r="B91" s="6"/>
      <c r="C91" s="6"/>
      <c r="D91" s="6"/>
      <c r="E91" s="6"/>
      <c r="F91" s="9"/>
      <c r="G91" s="9"/>
      <c r="H91" s="6"/>
      <c r="I91" s="10">
        <f>IF(OR(G91="",H91&lt;&gt;"Yes"),"",ROUND(G91*0.15/(1+0.15),2))</f>
      </c>
      <c r="J91" s="10">
        <f>IF(AND(F91="",G91=""),"",SUM($F$7:F91)-SUM($G$7:G91))</f>
      </c>
      <c r="K91" s="6"/>
    </row>
    <row r="92" spans="1:11" x14ac:dyDescent="0.25">
      <c r="A92" s="13"/>
      <c r="B92" s="6"/>
      <c r="C92" s="6"/>
      <c r="D92" s="6"/>
      <c r="E92" s="6"/>
      <c r="F92" s="9"/>
      <c r="G92" s="9"/>
      <c r="H92" s="6"/>
      <c r="I92" s="10">
        <f>IF(OR(G92="",H92&lt;&gt;"Yes"),"",ROUND(G92*0.15/(1+0.15),2))</f>
      </c>
      <c r="J92" s="10">
        <f>IF(AND(F92="",G92=""),"",SUM($F$7:F92)-SUM($G$7:G92))</f>
      </c>
      <c r="K92" s="6"/>
    </row>
    <row r="93" spans="1:11" x14ac:dyDescent="0.25">
      <c r="A93" s="13"/>
      <c r="B93" s="6"/>
      <c r="C93" s="6"/>
      <c r="D93" s="6"/>
      <c r="E93" s="6"/>
      <c r="F93" s="9"/>
      <c r="G93" s="9"/>
      <c r="H93" s="6"/>
      <c r="I93" s="10">
        <f>IF(OR(G93="",H93&lt;&gt;"Yes"),"",ROUND(G93*0.15/(1+0.15),2))</f>
      </c>
      <c r="J93" s="10">
        <f>IF(AND(F93="",G93=""),"",SUM($F$7:F93)-SUM($G$7:G93))</f>
      </c>
      <c r="K93" s="6"/>
    </row>
    <row r="94" spans="1:11" x14ac:dyDescent="0.25">
      <c r="A94" s="13"/>
      <c r="B94" s="6"/>
      <c r="C94" s="6"/>
      <c r="D94" s="6"/>
      <c r="E94" s="6"/>
      <c r="F94" s="9"/>
      <c r="G94" s="9"/>
      <c r="H94" s="6"/>
      <c r="I94" s="10">
        <f>IF(OR(G94="",H94&lt;&gt;"Yes"),"",ROUND(G94*0.15/(1+0.15),2))</f>
      </c>
      <c r="J94" s="10">
        <f>IF(AND(F94="",G94=""),"",SUM($F$7:F94)-SUM($G$7:G94))</f>
      </c>
      <c r="K94" s="6"/>
    </row>
    <row r="95" spans="1:11" x14ac:dyDescent="0.25">
      <c r="A95" s="13"/>
      <c r="B95" s="6"/>
      <c r="C95" s="6"/>
      <c r="D95" s="6"/>
      <c r="E95" s="6"/>
      <c r="F95" s="9"/>
      <c r="G95" s="9"/>
      <c r="H95" s="6"/>
      <c r="I95" s="10">
        <f>IF(OR(G95="",H95&lt;&gt;"Yes"),"",ROUND(G95*0.15/(1+0.15),2))</f>
      </c>
      <c r="J95" s="10">
        <f>IF(AND(F95="",G95=""),"",SUM($F$7:F95)-SUM($G$7:G95))</f>
      </c>
      <c r="K95" s="6"/>
    </row>
    <row r="96" spans="1:11" x14ac:dyDescent="0.25">
      <c r="A96" s="13"/>
      <c r="B96" s="6"/>
      <c r="C96" s="6"/>
      <c r="D96" s="6"/>
      <c r="E96" s="6"/>
      <c r="F96" s="9"/>
      <c r="G96" s="9"/>
      <c r="H96" s="6"/>
      <c r="I96" s="10">
        <f>IF(OR(G96="",H96&lt;&gt;"Yes"),"",ROUND(G96*0.15/(1+0.15),2))</f>
      </c>
      <c r="J96" s="10">
        <f>IF(AND(F96="",G96=""),"",SUM($F$7:F96)-SUM($G$7:G96))</f>
      </c>
      <c r="K96" s="6"/>
    </row>
    <row r="97" spans="1:11" x14ac:dyDescent="0.25">
      <c r="A97" s="13"/>
      <c r="B97" s="6"/>
      <c r="C97" s="6"/>
      <c r="D97" s="6"/>
      <c r="E97" s="6"/>
      <c r="F97" s="9"/>
      <c r="G97" s="9"/>
      <c r="H97" s="6"/>
      <c r="I97" s="10">
        <f>IF(OR(G97="",H97&lt;&gt;"Yes"),"",ROUND(G97*0.15/(1+0.15),2))</f>
      </c>
      <c r="J97" s="10">
        <f>IF(AND(F97="",G97=""),"",SUM($F$7:F97)-SUM($G$7:G97))</f>
      </c>
      <c r="K97" s="6"/>
    </row>
    <row r="98" spans="1:11" x14ac:dyDescent="0.25">
      <c r="A98" s="13"/>
      <c r="B98" s="6"/>
      <c r="C98" s="6"/>
      <c r="D98" s="6"/>
      <c r="E98" s="6"/>
      <c r="F98" s="9"/>
      <c r="G98" s="9"/>
      <c r="H98" s="6"/>
      <c r="I98" s="10">
        <f>IF(OR(G98="",H98&lt;&gt;"Yes"),"",ROUND(G98*0.15/(1+0.15),2))</f>
      </c>
      <c r="J98" s="10">
        <f>IF(AND(F98="",G98=""),"",SUM($F$7:F98)-SUM($G$7:G98))</f>
      </c>
      <c r="K98" s="6"/>
    </row>
    <row r="99" spans="1:11" x14ac:dyDescent="0.25">
      <c r="A99" s="13"/>
      <c r="B99" s="6"/>
      <c r="C99" s="6"/>
      <c r="D99" s="6"/>
      <c r="E99" s="6"/>
      <c r="F99" s="9"/>
      <c r="G99" s="9"/>
      <c r="H99" s="6"/>
      <c r="I99" s="10">
        <f>IF(OR(G99="",H99&lt;&gt;"Yes"),"",ROUND(G99*0.15/(1+0.15),2))</f>
      </c>
      <c r="J99" s="10">
        <f>IF(AND(F99="",G99=""),"",SUM($F$7:F99)-SUM($G$7:G99))</f>
      </c>
      <c r="K99" s="6"/>
    </row>
    <row r="100" spans="1:11" x14ac:dyDescent="0.25">
      <c r="A100" s="13"/>
      <c r="B100" s="6"/>
      <c r="C100" s="6"/>
      <c r="D100" s="6"/>
      <c r="E100" s="6"/>
      <c r="F100" s="9"/>
      <c r="G100" s="9"/>
      <c r="H100" s="6"/>
      <c r="I100" s="10">
        <f>IF(OR(G100="",H100&lt;&gt;"Yes"),"",ROUND(G100*0.15/(1+0.15),2))</f>
      </c>
      <c r="J100" s="10">
        <f>IF(AND(F100="",G100=""),"",SUM($F$7:F100)-SUM($G$7:G100))</f>
      </c>
      <c r="K100" s="6"/>
    </row>
    <row r="101" spans="1:11" x14ac:dyDescent="0.25">
      <c r="A101" s="13"/>
      <c r="B101" s="6"/>
      <c r="C101" s="6"/>
      <c r="D101" s="6"/>
      <c r="E101" s="6"/>
      <c r="F101" s="9"/>
      <c r="G101" s="9"/>
      <c r="H101" s="6"/>
      <c r="I101" s="10">
        <f>IF(OR(G101="",H101&lt;&gt;"Yes"),"",ROUND(G101*0.15/(1+0.15),2))</f>
      </c>
      <c r="J101" s="10">
        <f>IF(AND(F101="",G101=""),"",SUM($F$7:F101)-SUM($G$7:G101))</f>
      </c>
      <c r="K101" s="6"/>
    </row>
    <row r="102" spans="1:11" x14ac:dyDescent="0.25">
      <c r="A102" s="13"/>
      <c r="B102" s="6"/>
      <c r="C102" s="6"/>
      <c r="D102" s="6"/>
      <c r="E102" s="6"/>
      <c r="F102" s="9"/>
      <c r="G102" s="9"/>
      <c r="H102" s="6"/>
      <c r="I102" s="10">
        <f>IF(OR(G102="",H102&lt;&gt;"Yes"),"",ROUND(G102*0.15/(1+0.15),2))</f>
      </c>
      <c r="J102" s="10">
        <f>IF(AND(F102="",G102=""),"",SUM($F$7:F102)-SUM($G$7:G102))</f>
      </c>
      <c r="K102" s="6"/>
    </row>
    <row r="103" spans="1:11" x14ac:dyDescent="0.25">
      <c r="A103" s="13"/>
      <c r="B103" s="6"/>
      <c r="C103" s="6"/>
      <c r="D103" s="6"/>
      <c r="E103" s="6"/>
      <c r="F103" s="9"/>
      <c r="G103" s="9"/>
      <c r="H103" s="6"/>
      <c r="I103" s="10">
        <f>IF(OR(G103="",H103&lt;&gt;"Yes"),"",ROUND(G103*0.15/(1+0.15),2))</f>
      </c>
      <c r="J103" s="10">
        <f>IF(AND(F103="",G103=""),"",SUM($F$7:F103)-SUM($G$7:G103))</f>
      </c>
      <c r="K103" s="6"/>
    </row>
    <row r="104" spans="1:11" x14ac:dyDescent="0.25">
      <c r="A104" s="13"/>
      <c r="B104" s="6"/>
      <c r="C104" s="6"/>
      <c r="D104" s="6"/>
      <c r="E104" s="6"/>
      <c r="F104" s="9"/>
      <c r="G104" s="9"/>
      <c r="H104" s="6"/>
      <c r="I104" s="10">
        <f>IF(OR(G104="",H104&lt;&gt;"Yes"),"",ROUND(G104*0.15/(1+0.15),2))</f>
      </c>
      <c r="J104" s="10">
        <f>IF(AND(F104="",G104=""),"",SUM($F$7:F104)-SUM($G$7:G104))</f>
      </c>
      <c r="K104" s="6"/>
    </row>
    <row r="105" spans="1:11" x14ac:dyDescent="0.25">
      <c r="A105" s="13"/>
      <c r="B105" s="6"/>
      <c r="C105" s="6"/>
      <c r="D105" s="6"/>
      <c r="E105" s="6"/>
      <c r="F105" s="9"/>
      <c r="G105" s="9"/>
      <c r="H105" s="6"/>
      <c r="I105" s="10">
        <f>IF(OR(G105="",H105&lt;&gt;"Yes"),"",ROUND(G105*0.15/(1+0.15),2))</f>
      </c>
      <c r="J105" s="10">
        <f>IF(AND(F105="",G105=""),"",SUM($F$7:F105)-SUM($G$7:G105))</f>
      </c>
      <c r="K105" s="6"/>
    </row>
    <row r="106" spans="1:11" x14ac:dyDescent="0.25">
      <c r="A106" s="13"/>
      <c r="B106" s="6"/>
      <c r="C106" s="6"/>
      <c r="D106" s="6"/>
      <c r="E106" s="6"/>
      <c r="F106" s="9"/>
      <c r="G106" s="9"/>
      <c r="H106" s="6"/>
      <c r="I106" s="10">
        <f>IF(OR(G106="",H106&lt;&gt;"Yes"),"",ROUND(G106*0.15/(1+0.15),2))</f>
      </c>
      <c r="J106" s="10">
        <f>IF(AND(F106="",G106=""),"",SUM($F$7:F106)-SUM($G$7:G106))</f>
      </c>
      <c r="K106" s="6"/>
    </row>
    <row r="107" spans="1:11" x14ac:dyDescent="0.25">
      <c r="A107" s="13"/>
      <c r="B107" s="6"/>
      <c r="C107" s="6"/>
      <c r="D107" s="6"/>
      <c r="E107" s="6"/>
      <c r="F107" s="9"/>
      <c r="G107" s="9"/>
      <c r="H107" s="6"/>
      <c r="I107" s="10">
        <f>IF(OR(G107="",H107&lt;&gt;"Yes"),"",ROUND(G107*0.15/(1+0.15),2))</f>
      </c>
      <c r="J107" s="10">
        <f>IF(AND(F107="",G107=""),"",SUM($F$7:F107)-SUM($G$7:G107))</f>
      </c>
      <c r="K107" s="6"/>
    </row>
    <row r="108" spans="1:11" x14ac:dyDescent="0.25">
      <c r="A108" s="13"/>
      <c r="B108" s="6"/>
      <c r="C108" s="6"/>
      <c r="D108" s="6"/>
      <c r="E108" s="6"/>
      <c r="F108" s="9"/>
      <c r="G108" s="9"/>
      <c r="H108" s="6"/>
      <c r="I108" s="10">
        <f>IF(OR(G108="",H108&lt;&gt;"Yes"),"",ROUND(G108*0.15/(1+0.15),2))</f>
      </c>
      <c r="J108" s="10">
        <f>IF(AND(F108="",G108=""),"",SUM($F$7:F108)-SUM($G$7:G108))</f>
      </c>
      <c r="K108" s="6"/>
    </row>
    <row r="109" spans="1:11" x14ac:dyDescent="0.25">
      <c r="A109" s="13"/>
      <c r="B109" s="6"/>
      <c r="C109" s="6"/>
      <c r="D109" s="6"/>
      <c r="E109" s="6"/>
      <c r="F109" s="9"/>
      <c r="G109" s="9"/>
      <c r="H109" s="6"/>
      <c r="I109" s="10">
        <f>IF(OR(G109="",H109&lt;&gt;"Yes"),"",ROUND(G109*0.15/(1+0.15),2))</f>
      </c>
      <c r="J109" s="10">
        <f>IF(AND(F109="",G109=""),"",SUM($F$7:F109)-SUM($G$7:G109))</f>
      </c>
      <c r="K109" s="6"/>
    </row>
    <row r="110" spans="1:11" x14ac:dyDescent="0.25">
      <c r="A110" s="13"/>
      <c r="B110" s="6"/>
      <c r="C110" s="6"/>
      <c r="D110" s="6"/>
      <c r="E110" s="6"/>
      <c r="F110" s="9"/>
      <c r="G110" s="9"/>
      <c r="H110" s="6"/>
      <c r="I110" s="10">
        <f>IF(OR(G110="",H110&lt;&gt;"Yes"),"",ROUND(G110*0.15/(1+0.15),2))</f>
      </c>
      <c r="J110" s="10">
        <f>IF(AND(F110="",G110=""),"",SUM($F$7:F110)-SUM($G$7:G110))</f>
      </c>
      <c r="K110" s="6"/>
    </row>
    <row r="111" spans="1:11" x14ac:dyDescent="0.25">
      <c r="A111" s="13"/>
      <c r="B111" s="6"/>
      <c r="C111" s="6"/>
      <c r="D111" s="6"/>
      <c r="E111" s="6"/>
      <c r="F111" s="9"/>
      <c r="G111" s="9"/>
      <c r="H111" s="6"/>
      <c r="I111" s="10">
        <f>IF(OR(G111="",H111&lt;&gt;"Yes"),"",ROUND(G111*0.15/(1+0.15),2))</f>
      </c>
      <c r="J111" s="10">
        <f>IF(AND(F111="",G111=""),"",SUM($F$7:F111)-SUM($G$7:G111))</f>
      </c>
      <c r="K111" s="6"/>
    </row>
    <row r="112" spans="1:11" x14ac:dyDescent="0.25">
      <c r="A112" s="13"/>
      <c r="B112" s="6"/>
      <c r="C112" s="6"/>
      <c r="D112" s="6"/>
      <c r="E112" s="6"/>
      <c r="F112" s="9"/>
      <c r="G112" s="9"/>
      <c r="H112" s="6"/>
      <c r="I112" s="10">
        <f>IF(OR(G112="",H112&lt;&gt;"Yes"),"",ROUND(G112*0.15/(1+0.15),2))</f>
      </c>
      <c r="J112" s="10">
        <f>IF(AND(F112="",G112=""),"",SUM($F$7:F112)-SUM($G$7:G112))</f>
      </c>
      <c r="K112" s="6"/>
    </row>
    <row r="113" spans="1:11" x14ac:dyDescent="0.25">
      <c r="A113" s="13"/>
      <c r="B113" s="6"/>
      <c r="C113" s="6"/>
      <c r="D113" s="6"/>
      <c r="E113" s="6"/>
      <c r="F113" s="9"/>
      <c r="G113" s="9"/>
      <c r="H113" s="6"/>
      <c r="I113" s="10">
        <f>IF(OR(G113="",H113&lt;&gt;"Yes"),"",ROUND(G113*0.15/(1+0.15),2))</f>
      </c>
      <c r="J113" s="10">
        <f>IF(AND(F113="",G113=""),"",SUM($F$7:F113)-SUM($G$7:G113))</f>
      </c>
      <c r="K113" s="6"/>
    </row>
    <row r="114" spans="1:11" x14ac:dyDescent="0.25">
      <c r="A114" s="13"/>
      <c r="B114" s="6"/>
      <c r="C114" s="6"/>
      <c r="D114" s="6"/>
      <c r="E114" s="6"/>
      <c r="F114" s="9"/>
      <c r="G114" s="9"/>
      <c r="H114" s="6"/>
      <c r="I114" s="10">
        <f>IF(OR(G114="",H114&lt;&gt;"Yes"),"",ROUND(G114*0.15/(1+0.15),2))</f>
      </c>
      <c r="J114" s="10">
        <f>IF(AND(F114="",G114=""),"",SUM($F$7:F114)-SUM($G$7:G114))</f>
      </c>
      <c r="K114" s="6"/>
    </row>
    <row r="115" spans="1:11" x14ac:dyDescent="0.25">
      <c r="A115" s="13"/>
      <c r="B115" s="6"/>
      <c r="C115" s="6"/>
      <c r="D115" s="6"/>
      <c r="E115" s="6"/>
      <c r="F115" s="9"/>
      <c r="G115" s="9"/>
      <c r="H115" s="6"/>
      <c r="I115" s="10">
        <f>IF(OR(G115="",H115&lt;&gt;"Yes"),"",ROUND(G115*0.15/(1+0.15),2))</f>
      </c>
      <c r="J115" s="10">
        <f>IF(AND(F115="",G115=""),"",SUM($F$7:F115)-SUM($G$7:G115))</f>
      </c>
      <c r="K115" s="6"/>
    </row>
    <row r="116" spans="1:11" x14ac:dyDescent="0.25">
      <c r="A116" s="13"/>
      <c r="B116" s="6"/>
      <c r="C116" s="6"/>
      <c r="D116" s="6"/>
      <c r="E116" s="6"/>
      <c r="F116" s="9"/>
      <c r="G116" s="9"/>
      <c r="H116" s="6"/>
      <c r="I116" s="10">
        <f>IF(OR(G116="",H116&lt;&gt;"Yes"),"",ROUND(G116*0.15/(1+0.15),2))</f>
      </c>
      <c r="J116" s="10">
        <f>IF(AND(F116="",G116=""),"",SUM($F$7:F116)-SUM($G$7:G116))</f>
      </c>
      <c r="K116" s="6"/>
    </row>
    <row r="117" spans="1:11" x14ac:dyDescent="0.25">
      <c r="A117" s="13"/>
      <c r="B117" s="6"/>
      <c r="C117" s="6"/>
      <c r="D117" s="6"/>
      <c r="E117" s="6"/>
      <c r="F117" s="9"/>
      <c r="G117" s="9"/>
      <c r="H117" s="6"/>
      <c r="I117" s="10">
        <f>IF(OR(G117="",H117&lt;&gt;"Yes"),"",ROUND(G117*0.15/(1+0.15),2))</f>
      </c>
      <c r="J117" s="10">
        <f>IF(AND(F117="",G117=""),"",SUM($F$7:F117)-SUM($G$7:G117))</f>
      </c>
      <c r="K117" s="6"/>
    </row>
    <row r="118" spans="1:11" x14ac:dyDescent="0.25">
      <c r="A118" s="13"/>
      <c r="B118" s="6"/>
      <c r="C118" s="6"/>
      <c r="D118" s="6"/>
      <c r="E118" s="6"/>
      <c r="F118" s="9"/>
      <c r="G118" s="9"/>
      <c r="H118" s="6"/>
      <c r="I118" s="10">
        <f>IF(OR(G118="",H118&lt;&gt;"Yes"),"",ROUND(G118*0.15/(1+0.15),2))</f>
      </c>
      <c r="J118" s="10">
        <f>IF(AND(F118="",G118=""),"",SUM($F$7:F118)-SUM($G$7:G118))</f>
      </c>
      <c r="K118" s="6"/>
    </row>
    <row r="119" spans="1:11" x14ac:dyDescent="0.25">
      <c r="A119" s="13"/>
      <c r="B119" s="6"/>
      <c r="C119" s="6"/>
      <c r="D119" s="6"/>
      <c r="E119" s="6"/>
      <c r="F119" s="9"/>
      <c r="G119" s="9"/>
      <c r="H119" s="6"/>
      <c r="I119" s="10">
        <f>IF(OR(G119="",H119&lt;&gt;"Yes"),"",ROUND(G119*0.15/(1+0.15),2))</f>
      </c>
      <c r="J119" s="10">
        <f>IF(AND(F119="",G119=""),"",SUM($F$7:F119)-SUM($G$7:G119))</f>
      </c>
      <c r="K119" s="6"/>
    </row>
    <row r="120" spans="1:11" x14ac:dyDescent="0.25">
      <c r="A120" s="13"/>
      <c r="B120" s="6"/>
      <c r="C120" s="6"/>
      <c r="D120" s="6"/>
      <c r="E120" s="6"/>
      <c r="F120" s="9"/>
      <c r="G120" s="9"/>
      <c r="H120" s="6"/>
      <c r="I120" s="10">
        <f>IF(OR(G120="",H120&lt;&gt;"Yes"),"",ROUND(G120*0.15/(1+0.15),2))</f>
      </c>
      <c r="J120" s="10">
        <f>IF(AND(F120="",G120=""),"",SUM($F$7:F120)-SUM($G$7:G120))</f>
      </c>
      <c r="K120" s="6"/>
    </row>
    <row r="121" spans="1:11" x14ac:dyDescent="0.25">
      <c r="A121" s="13"/>
      <c r="B121" s="6"/>
      <c r="C121" s="6"/>
      <c r="D121" s="6"/>
      <c r="E121" s="6"/>
      <c r="F121" s="9"/>
      <c r="G121" s="9"/>
      <c r="H121" s="6"/>
      <c r="I121" s="10">
        <f>IF(OR(G121="",H121&lt;&gt;"Yes"),"",ROUND(G121*0.15/(1+0.15),2))</f>
      </c>
      <c r="J121" s="10">
        <f>IF(AND(F121="",G121=""),"",SUM($F$7:F121)-SUM($G$7:G121))</f>
      </c>
      <c r="K121" s="6"/>
    </row>
    <row r="122" spans="1:11" x14ac:dyDescent="0.25">
      <c r="A122" s="13"/>
      <c r="B122" s="6"/>
      <c r="C122" s="6"/>
      <c r="D122" s="6"/>
      <c r="E122" s="6"/>
      <c r="F122" s="9"/>
      <c r="G122" s="9"/>
      <c r="H122" s="6"/>
      <c r="I122" s="10">
        <f>IF(OR(G122="",H122&lt;&gt;"Yes"),"",ROUND(G122*0.15/(1+0.15),2))</f>
      </c>
      <c r="J122" s="10">
        <f>IF(AND(F122="",G122=""),"",SUM($F$7:F122)-SUM($G$7:G122))</f>
      </c>
      <c r="K122" s="6"/>
    </row>
    <row r="123" spans="1:11" x14ac:dyDescent="0.25">
      <c r="A123" s="13"/>
      <c r="B123" s="6"/>
      <c r="C123" s="6"/>
      <c r="D123" s="6"/>
      <c r="E123" s="6"/>
      <c r="F123" s="9"/>
      <c r="G123" s="9"/>
      <c r="H123" s="6"/>
      <c r="I123" s="10">
        <f>IF(OR(G123="",H123&lt;&gt;"Yes"),"",ROUND(G123*0.15/(1+0.15),2))</f>
      </c>
      <c r="J123" s="10">
        <f>IF(AND(F123="",G123=""),"",SUM($F$7:F123)-SUM($G$7:G123))</f>
      </c>
      <c r="K123" s="6"/>
    </row>
    <row r="124" spans="1:11" x14ac:dyDescent="0.25">
      <c r="A124" s="13"/>
      <c r="B124" s="6"/>
      <c r="C124" s="6"/>
      <c r="D124" s="6"/>
      <c r="E124" s="6"/>
      <c r="F124" s="9"/>
      <c r="G124" s="9"/>
      <c r="H124" s="6"/>
      <c r="I124" s="10">
        <f>IF(OR(G124="",H124&lt;&gt;"Yes"),"",ROUND(G124*0.15/(1+0.15),2))</f>
      </c>
      <c r="J124" s="10">
        <f>IF(AND(F124="",G124=""),"",SUM($F$7:F124)-SUM($G$7:G124))</f>
      </c>
      <c r="K124" s="6"/>
    </row>
    <row r="125" spans="1:11" x14ac:dyDescent="0.25">
      <c r="A125" s="13"/>
      <c r="B125" s="6"/>
      <c r="C125" s="6"/>
      <c r="D125" s="6"/>
      <c r="E125" s="6"/>
      <c r="F125" s="9"/>
      <c r="G125" s="9"/>
      <c r="H125" s="6"/>
      <c r="I125" s="10">
        <f>IF(OR(G125="",H125&lt;&gt;"Yes"),"",ROUND(G125*0.15/(1+0.15),2))</f>
      </c>
      <c r="J125" s="10">
        <f>IF(AND(F125="",G125=""),"",SUM($F$7:F125)-SUM($G$7:G125))</f>
      </c>
      <c r="K125" s="6"/>
    </row>
    <row r="126" spans="1:11" x14ac:dyDescent="0.25">
      <c r="A126" s="13"/>
      <c r="B126" s="6"/>
      <c r="C126" s="6"/>
      <c r="D126" s="6"/>
      <c r="E126" s="6"/>
      <c r="F126" s="9"/>
      <c r="G126" s="9"/>
      <c r="H126" s="6"/>
      <c r="I126" s="10">
        <f>IF(OR(G126="",H126&lt;&gt;"Yes"),"",ROUND(G126*0.15/(1+0.15),2))</f>
      </c>
      <c r="J126" s="10">
        <f>IF(AND(F126="",G126=""),"",SUM($F$7:F126)-SUM($G$7:G126))</f>
      </c>
      <c r="K126" s="6"/>
    </row>
    <row r="127" spans="1:11" x14ac:dyDescent="0.25">
      <c r="A127" s="13"/>
      <c r="B127" s="6"/>
      <c r="C127" s="6"/>
      <c r="D127" s="6"/>
      <c r="E127" s="6"/>
      <c r="F127" s="9"/>
      <c r="G127" s="9"/>
      <c r="H127" s="6"/>
      <c r="I127" s="10">
        <f>IF(OR(G127="",H127&lt;&gt;"Yes"),"",ROUND(G127*0.15/(1+0.15),2))</f>
      </c>
      <c r="J127" s="10">
        <f>IF(AND(F127="",G127=""),"",SUM($F$7:F127)-SUM($G$7:G127))</f>
      </c>
      <c r="K127" s="6"/>
    </row>
    <row r="128" spans="1:11" x14ac:dyDescent="0.25">
      <c r="A128" s="13"/>
      <c r="B128" s="6"/>
      <c r="C128" s="6"/>
      <c r="D128" s="6"/>
      <c r="E128" s="6"/>
      <c r="F128" s="9"/>
      <c r="G128" s="9"/>
      <c r="H128" s="6"/>
      <c r="I128" s="10">
        <f>IF(OR(G128="",H128&lt;&gt;"Yes"),"",ROUND(G128*0.15/(1+0.15),2))</f>
      </c>
      <c r="J128" s="10">
        <f>IF(AND(F128="",G128=""),"",SUM($F$7:F128)-SUM($G$7:G128))</f>
      </c>
      <c r="K128" s="6"/>
    </row>
    <row r="129" spans="1:11" x14ac:dyDescent="0.25">
      <c r="A129" s="13"/>
      <c r="B129" s="6"/>
      <c r="C129" s="6"/>
      <c r="D129" s="6"/>
      <c r="E129" s="6"/>
      <c r="F129" s="9"/>
      <c r="G129" s="9"/>
      <c r="H129" s="6"/>
      <c r="I129" s="10">
        <f>IF(OR(G129="",H129&lt;&gt;"Yes"),"",ROUND(G129*0.15/(1+0.15),2))</f>
      </c>
      <c r="J129" s="10">
        <f>IF(AND(F129="",G129=""),"",SUM($F$7:F129)-SUM($G$7:G129))</f>
      </c>
      <c r="K129" s="6"/>
    </row>
    <row r="130" spans="1:11" x14ac:dyDescent="0.25">
      <c r="A130" s="13"/>
      <c r="B130" s="6"/>
      <c r="C130" s="6"/>
      <c r="D130" s="6"/>
      <c r="E130" s="6"/>
      <c r="F130" s="9"/>
      <c r="G130" s="9"/>
      <c r="H130" s="6"/>
      <c r="I130" s="10">
        <f>IF(OR(G130="",H130&lt;&gt;"Yes"),"",ROUND(G130*0.15/(1+0.15),2))</f>
      </c>
      <c r="J130" s="10">
        <f>IF(AND(F130="",G130=""),"",SUM($F$7:F130)-SUM($G$7:G130))</f>
      </c>
      <c r="K130" s="6"/>
    </row>
    <row r="131" spans="1:11" x14ac:dyDescent="0.25">
      <c r="A131" s="13"/>
      <c r="B131" s="6"/>
      <c r="C131" s="6"/>
      <c r="D131" s="6"/>
      <c r="E131" s="6"/>
      <c r="F131" s="9"/>
      <c r="G131" s="9"/>
      <c r="H131" s="6"/>
      <c r="I131" s="10">
        <f>IF(OR(G131="",H131&lt;&gt;"Yes"),"",ROUND(G131*0.15/(1+0.15),2))</f>
      </c>
      <c r="J131" s="10">
        <f>IF(AND(F131="",G131=""),"",SUM($F$7:F131)-SUM($G$7:G131))</f>
      </c>
      <c r="K131" s="6"/>
    </row>
    <row r="132" spans="1:11" x14ac:dyDescent="0.25">
      <c r="A132" s="13"/>
      <c r="B132" s="6"/>
      <c r="C132" s="6"/>
      <c r="D132" s="6"/>
      <c r="E132" s="6"/>
      <c r="F132" s="9"/>
      <c r="G132" s="9"/>
      <c r="H132" s="6"/>
      <c r="I132" s="10">
        <f>IF(OR(G132="",H132&lt;&gt;"Yes"),"",ROUND(G132*0.15/(1+0.15),2))</f>
      </c>
      <c r="J132" s="10">
        <f>IF(AND(F132="",G132=""),"",SUM($F$7:F132)-SUM($G$7:G132))</f>
      </c>
      <c r="K132" s="6"/>
    </row>
    <row r="133" spans="1:11" x14ac:dyDescent="0.25">
      <c r="A133" s="13"/>
      <c r="B133" s="6"/>
      <c r="C133" s="6"/>
      <c r="D133" s="6"/>
      <c r="E133" s="6"/>
      <c r="F133" s="9"/>
      <c r="G133" s="9"/>
      <c r="H133" s="6"/>
      <c r="I133" s="10">
        <f>IF(OR(G133="",H133&lt;&gt;"Yes"),"",ROUND(G133*0.15/(1+0.15),2))</f>
      </c>
      <c r="J133" s="10">
        <f>IF(AND(F133="",G133=""),"",SUM($F$7:F133)-SUM($G$7:G133))</f>
      </c>
      <c r="K133" s="6"/>
    </row>
    <row r="134" spans="1:11" x14ac:dyDescent="0.25">
      <c r="A134" s="13"/>
      <c r="B134" s="6"/>
      <c r="C134" s="6"/>
      <c r="D134" s="6"/>
      <c r="E134" s="6"/>
      <c r="F134" s="9"/>
      <c r="G134" s="9"/>
      <c r="H134" s="6"/>
      <c r="I134" s="10">
        <f>IF(OR(G134="",H134&lt;&gt;"Yes"),"",ROUND(G134*0.15/(1+0.15),2))</f>
      </c>
      <c r="J134" s="10">
        <f>IF(AND(F134="",G134=""),"",SUM($F$7:F134)-SUM($G$7:G134))</f>
      </c>
      <c r="K134" s="6"/>
    </row>
    <row r="135" spans="1:11" x14ac:dyDescent="0.25">
      <c r="A135" s="13"/>
      <c r="B135" s="6"/>
      <c r="C135" s="6"/>
      <c r="D135" s="6"/>
      <c r="E135" s="6"/>
      <c r="F135" s="9"/>
      <c r="G135" s="9"/>
      <c r="H135" s="6"/>
      <c r="I135" s="10">
        <f>IF(OR(G135="",H135&lt;&gt;"Yes"),"",ROUND(G135*0.15/(1+0.15),2))</f>
      </c>
      <c r="J135" s="10">
        <f>IF(AND(F135="",G135=""),"",SUM($F$7:F135)-SUM($G$7:G135))</f>
      </c>
      <c r="K135" s="6"/>
    </row>
    <row r="136" spans="1:11" x14ac:dyDescent="0.25">
      <c r="A136" s="13"/>
      <c r="B136" s="6"/>
      <c r="C136" s="6"/>
      <c r="D136" s="6"/>
      <c r="E136" s="6"/>
      <c r="F136" s="9"/>
      <c r="G136" s="9"/>
      <c r="H136" s="6"/>
      <c r="I136" s="10">
        <f>IF(OR(G136="",H136&lt;&gt;"Yes"),"",ROUND(G136*0.15/(1+0.15),2))</f>
      </c>
      <c r="J136" s="10">
        <f>IF(AND(F136="",G136=""),"",SUM($F$7:F136)-SUM($G$7:G136))</f>
      </c>
      <c r="K136" s="6"/>
    </row>
    <row r="137" spans="1:11" x14ac:dyDescent="0.25">
      <c r="A137" s="13"/>
      <c r="B137" s="6"/>
      <c r="C137" s="6"/>
      <c r="D137" s="6"/>
      <c r="E137" s="6"/>
      <c r="F137" s="9"/>
      <c r="G137" s="9"/>
      <c r="H137" s="6"/>
      <c r="I137" s="10">
        <f>IF(OR(G137="",H137&lt;&gt;"Yes"),"",ROUND(G137*0.15/(1+0.15),2))</f>
      </c>
      <c r="J137" s="10">
        <f>IF(AND(F137="",G137=""),"",SUM($F$7:F137)-SUM($G$7:G137))</f>
      </c>
      <c r="K137" s="6"/>
    </row>
    <row r="138" spans="1:11" x14ac:dyDescent="0.25">
      <c r="A138" s="13"/>
      <c r="B138" s="6"/>
      <c r="C138" s="6"/>
      <c r="D138" s="6"/>
      <c r="E138" s="6"/>
      <c r="F138" s="9"/>
      <c r="G138" s="9"/>
      <c r="H138" s="6"/>
      <c r="I138" s="10">
        <f>IF(OR(G138="",H138&lt;&gt;"Yes"),"",ROUND(G138*0.15/(1+0.15),2))</f>
      </c>
      <c r="J138" s="10">
        <f>IF(AND(F138="",G138=""),"",SUM($F$7:F138)-SUM($G$7:G138))</f>
      </c>
      <c r="K138" s="6"/>
    </row>
    <row r="139" spans="1:11" x14ac:dyDescent="0.25">
      <c r="A139" s="13"/>
      <c r="B139" s="6"/>
      <c r="C139" s="6"/>
      <c r="D139" s="6"/>
      <c r="E139" s="6"/>
      <c r="F139" s="9"/>
      <c r="G139" s="9"/>
      <c r="H139" s="6"/>
      <c r="I139" s="10">
        <f>IF(OR(G139="",H139&lt;&gt;"Yes"),"",ROUND(G139*0.15/(1+0.15),2))</f>
      </c>
      <c r="J139" s="10">
        <f>IF(AND(F139="",G139=""),"",SUM($F$7:F139)-SUM($G$7:G139))</f>
      </c>
      <c r="K139" s="6"/>
    </row>
    <row r="140" spans="1:11" x14ac:dyDescent="0.25">
      <c r="A140" s="13"/>
      <c r="B140" s="6"/>
      <c r="C140" s="6"/>
      <c r="D140" s="6"/>
      <c r="E140" s="6"/>
      <c r="F140" s="9"/>
      <c r="G140" s="9"/>
      <c r="H140" s="6"/>
      <c r="I140" s="10">
        <f>IF(OR(G140="",H140&lt;&gt;"Yes"),"",ROUND(G140*0.15/(1+0.15),2))</f>
      </c>
      <c r="J140" s="10">
        <f>IF(AND(F140="",G140=""),"",SUM($F$7:F140)-SUM($G$7:G140))</f>
      </c>
      <c r="K140" s="6"/>
    </row>
    <row r="141" spans="1:11" x14ac:dyDescent="0.25">
      <c r="A141" s="13"/>
      <c r="B141" s="6"/>
      <c r="C141" s="6"/>
      <c r="D141" s="6"/>
      <c r="E141" s="6"/>
      <c r="F141" s="9"/>
      <c r="G141" s="9"/>
      <c r="H141" s="6"/>
      <c r="I141" s="10">
        <f>IF(OR(G141="",H141&lt;&gt;"Yes"),"",ROUND(G141*0.15/(1+0.15),2))</f>
      </c>
      <c r="J141" s="10">
        <f>IF(AND(F141="",G141=""),"",SUM($F$7:F141)-SUM($G$7:G141))</f>
      </c>
      <c r="K141" s="6"/>
    </row>
    <row r="142" spans="1:11" x14ac:dyDescent="0.25">
      <c r="A142" s="13"/>
      <c r="B142" s="6"/>
      <c r="C142" s="6"/>
      <c r="D142" s="6"/>
      <c r="E142" s="6"/>
      <c r="F142" s="9"/>
      <c r="G142" s="9"/>
      <c r="H142" s="6"/>
      <c r="I142" s="10">
        <f>IF(OR(G142="",H142&lt;&gt;"Yes"),"",ROUND(G142*0.15/(1+0.15),2))</f>
      </c>
      <c r="J142" s="10">
        <f>IF(AND(F142="",G142=""),"",SUM($F$7:F142)-SUM($G$7:G142))</f>
      </c>
      <c r="K142" s="6"/>
    </row>
    <row r="143" spans="1:11" x14ac:dyDescent="0.25">
      <c r="A143" s="13"/>
      <c r="B143" s="6"/>
      <c r="C143" s="6"/>
      <c r="D143" s="6"/>
      <c r="E143" s="6"/>
      <c r="F143" s="9"/>
      <c r="G143" s="9"/>
      <c r="H143" s="6"/>
      <c r="I143" s="10">
        <f>IF(OR(G143="",H143&lt;&gt;"Yes"),"",ROUND(G143*0.15/(1+0.15),2))</f>
      </c>
      <c r="J143" s="10">
        <f>IF(AND(F143="",G143=""),"",SUM($F$7:F143)-SUM($G$7:G143))</f>
      </c>
      <c r="K143" s="6"/>
    </row>
    <row r="144" spans="1:11" x14ac:dyDescent="0.25">
      <c r="A144" s="13"/>
      <c r="B144" s="6"/>
      <c r="C144" s="6"/>
      <c r="D144" s="6"/>
      <c r="E144" s="6"/>
      <c r="F144" s="9"/>
      <c r="G144" s="9"/>
      <c r="H144" s="6"/>
      <c r="I144" s="10">
        <f>IF(OR(G144="",H144&lt;&gt;"Yes"),"",ROUND(G144*0.15/(1+0.15),2))</f>
      </c>
      <c r="J144" s="10">
        <f>IF(AND(F144="",G144=""),"",SUM($F$7:F144)-SUM($G$7:G144))</f>
      </c>
      <c r="K144" s="6"/>
    </row>
    <row r="145" spans="1:11" x14ac:dyDescent="0.25">
      <c r="A145" s="13"/>
      <c r="B145" s="6"/>
      <c r="C145" s="6"/>
      <c r="D145" s="6"/>
      <c r="E145" s="6"/>
      <c r="F145" s="9"/>
      <c r="G145" s="9"/>
      <c r="H145" s="6"/>
      <c r="I145" s="10">
        <f>IF(OR(G145="",H145&lt;&gt;"Yes"),"",ROUND(G145*0.15/(1+0.15),2))</f>
      </c>
      <c r="J145" s="10">
        <f>IF(AND(F145="",G145=""),"",SUM($F$7:F145)-SUM($G$7:G145))</f>
      </c>
      <c r="K145" s="6"/>
    </row>
    <row r="146" spans="1:11" x14ac:dyDescent="0.25">
      <c r="A146" s="13"/>
      <c r="B146" s="6"/>
      <c r="C146" s="6"/>
      <c r="D146" s="6"/>
      <c r="E146" s="6"/>
      <c r="F146" s="9"/>
      <c r="G146" s="9"/>
      <c r="H146" s="6"/>
      <c r="I146" s="10">
        <f>IF(OR(G146="",H146&lt;&gt;"Yes"),"",ROUND(G146*0.15/(1+0.15),2))</f>
      </c>
      <c r="J146" s="10">
        <f>IF(AND(F146="",G146=""),"",SUM($F$7:F146)-SUM($G$7:G146))</f>
      </c>
      <c r="K146" s="6"/>
    </row>
    <row r="147" spans="1:11" x14ac:dyDescent="0.25">
      <c r="A147" s="13"/>
      <c r="B147" s="6"/>
      <c r="C147" s="6"/>
      <c r="D147" s="6"/>
      <c r="E147" s="6"/>
      <c r="F147" s="9"/>
      <c r="G147" s="9"/>
      <c r="H147" s="6"/>
      <c r="I147" s="10">
        <f>IF(OR(G147="",H147&lt;&gt;"Yes"),"",ROUND(G147*0.15/(1+0.15),2))</f>
      </c>
      <c r="J147" s="10">
        <f>IF(AND(F147="",G147=""),"",SUM($F$7:F147)-SUM($G$7:G147))</f>
      </c>
      <c r="K147" s="6"/>
    </row>
    <row r="148" spans="1:11" x14ac:dyDescent="0.25">
      <c r="A148" s="13"/>
      <c r="B148" s="6"/>
      <c r="C148" s="6"/>
      <c r="D148" s="6"/>
      <c r="E148" s="6"/>
      <c r="F148" s="9"/>
      <c r="G148" s="9"/>
      <c r="H148" s="6"/>
      <c r="I148" s="10">
        <f>IF(OR(G148="",H148&lt;&gt;"Yes"),"",ROUND(G148*0.15/(1+0.15),2))</f>
      </c>
      <c r="J148" s="10">
        <f>IF(AND(F148="",G148=""),"",SUM($F$7:F148)-SUM($G$7:G148))</f>
      </c>
      <c r="K148" s="6"/>
    </row>
    <row r="149" spans="1:11" x14ac:dyDescent="0.25">
      <c r="A149" s="13"/>
      <c r="B149" s="6"/>
      <c r="C149" s="6"/>
      <c r="D149" s="6"/>
      <c r="E149" s="6"/>
      <c r="F149" s="9"/>
      <c r="G149" s="9"/>
      <c r="H149" s="6"/>
      <c r="I149" s="10">
        <f>IF(OR(G149="",H149&lt;&gt;"Yes"),"",ROUND(G149*0.15/(1+0.15),2))</f>
      </c>
      <c r="J149" s="10">
        <f>IF(AND(F149="",G149=""),"",SUM($F$7:F149)-SUM($G$7:G149))</f>
      </c>
      <c r="K149" s="6"/>
    </row>
    <row r="150" spans="1:11" x14ac:dyDescent="0.25">
      <c r="A150" s="13"/>
      <c r="B150" s="6"/>
      <c r="C150" s="6"/>
      <c r="D150" s="6"/>
      <c r="E150" s="6"/>
      <c r="F150" s="9"/>
      <c r="G150" s="9"/>
      <c r="H150" s="6"/>
      <c r="I150" s="10">
        <f>IF(OR(G150="",H150&lt;&gt;"Yes"),"",ROUND(G150*0.15/(1+0.15),2))</f>
      </c>
      <c r="J150" s="10">
        <f>IF(AND(F150="",G150=""),"",SUM($F$7:F150)-SUM($G$7:G150))</f>
      </c>
      <c r="K150" s="6"/>
    </row>
    <row r="151" spans="1:11" x14ac:dyDescent="0.25">
      <c r="A151" s="13"/>
      <c r="B151" s="6"/>
      <c r="C151" s="6"/>
      <c r="D151" s="6"/>
      <c r="E151" s="6"/>
      <c r="F151" s="9"/>
      <c r="G151" s="9"/>
      <c r="H151" s="6"/>
      <c r="I151" s="10">
        <f>IF(OR(G151="",H151&lt;&gt;"Yes"),"",ROUND(G151*0.15/(1+0.15),2))</f>
      </c>
      <c r="J151" s="10">
        <f>IF(AND(F151="",G151=""),"",SUM($F$7:F151)-SUM($G$7:G151))</f>
      </c>
      <c r="K151" s="6"/>
    </row>
    <row r="152" spans="1:11" x14ac:dyDescent="0.25">
      <c r="A152" s="13"/>
      <c r="B152" s="6"/>
      <c r="C152" s="6"/>
      <c r="D152" s="6"/>
      <c r="E152" s="6"/>
      <c r="F152" s="9"/>
      <c r="G152" s="9"/>
      <c r="H152" s="6"/>
      <c r="I152" s="10">
        <f>IF(OR(G152="",H152&lt;&gt;"Yes"),"",ROUND(G152*0.15/(1+0.15),2))</f>
      </c>
      <c r="J152" s="10">
        <f>IF(AND(F152="",G152=""),"",SUM($F$7:F152)-SUM($G$7:G152))</f>
      </c>
      <c r="K152" s="6"/>
    </row>
    <row r="153" spans="1:11" x14ac:dyDescent="0.25">
      <c r="A153" s="13"/>
      <c r="B153" s="6"/>
      <c r="C153" s="6"/>
      <c r="D153" s="6"/>
      <c r="E153" s="6"/>
      <c r="F153" s="9"/>
      <c r="G153" s="9"/>
      <c r="H153" s="6"/>
      <c r="I153" s="10">
        <f>IF(OR(G153="",H153&lt;&gt;"Yes"),"",ROUND(G153*0.15/(1+0.15),2))</f>
      </c>
      <c r="J153" s="10">
        <f>IF(AND(F153="",G153=""),"",SUM($F$7:F153)-SUM($G$7:G153))</f>
      </c>
      <c r="K153" s="6"/>
    </row>
    <row r="154" spans="1:11" x14ac:dyDescent="0.25">
      <c r="A154" s="13"/>
      <c r="B154" s="6"/>
      <c r="C154" s="6"/>
      <c r="D154" s="6"/>
      <c r="E154" s="6"/>
      <c r="F154" s="9"/>
      <c r="G154" s="9"/>
      <c r="H154" s="6"/>
      <c r="I154" s="10">
        <f>IF(OR(G154="",H154&lt;&gt;"Yes"),"",ROUND(G154*0.15/(1+0.15),2))</f>
      </c>
      <c r="J154" s="10">
        <f>IF(AND(F154="",G154=""),"",SUM($F$7:F154)-SUM($G$7:G154))</f>
      </c>
      <c r="K154" s="6"/>
    </row>
    <row r="155" spans="1:11" x14ac:dyDescent="0.25">
      <c r="A155" s="13"/>
      <c r="B155" s="6"/>
      <c r="C155" s="6"/>
      <c r="D155" s="6"/>
      <c r="E155" s="6"/>
      <c r="F155" s="9"/>
      <c r="G155" s="9"/>
      <c r="H155" s="6"/>
      <c r="I155" s="10">
        <f>IF(OR(G155="",H155&lt;&gt;"Yes"),"",ROUND(G155*0.15/(1+0.15),2))</f>
      </c>
      <c r="J155" s="10">
        <f>IF(AND(F155="",G155=""),"",SUM($F$7:F155)-SUM($G$7:G155))</f>
      </c>
      <c r="K155" s="6"/>
    </row>
    <row r="156" spans="1:11" x14ac:dyDescent="0.25">
      <c r="A156" s="13"/>
      <c r="B156" s="6"/>
      <c r="C156" s="6"/>
      <c r="D156" s="6"/>
      <c r="E156" s="6"/>
      <c r="F156" s="9"/>
      <c r="G156" s="9"/>
      <c r="H156" s="6"/>
      <c r="I156" s="10">
        <f>IF(OR(G156="",H156&lt;&gt;"Yes"),"",ROUND(G156*0.15/(1+0.15),2))</f>
      </c>
      <c r="J156" s="10">
        <f>IF(AND(F156="",G156=""),"",SUM($F$7:F156)-SUM($G$7:G156))</f>
      </c>
      <c r="K156" s="6"/>
    </row>
    <row r="157" spans="1:11" x14ac:dyDescent="0.25">
      <c r="A157" s="13"/>
      <c r="B157" s="6"/>
      <c r="C157" s="6"/>
      <c r="D157" s="6"/>
      <c r="E157" s="6"/>
      <c r="F157" s="9"/>
      <c r="G157" s="9"/>
      <c r="H157" s="6"/>
      <c r="I157" s="10">
        <f>IF(OR(G157="",H157&lt;&gt;"Yes"),"",ROUND(G157*0.15/(1+0.15),2))</f>
      </c>
      <c r="J157" s="10">
        <f>IF(AND(F157="",G157=""),"",SUM($F$7:F157)-SUM($G$7:G157))</f>
      </c>
      <c r="K157" s="6"/>
    </row>
    <row r="158" spans="1:11" x14ac:dyDescent="0.25">
      <c r="A158" s="13"/>
      <c r="B158" s="6"/>
      <c r="C158" s="6"/>
      <c r="D158" s="6"/>
      <c r="E158" s="6"/>
      <c r="F158" s="9"/>
      <c r="G158" s="9"/>
      <c r="H158" s="6"/>
      <c r="I158" s="10">
        <f>IF(OR(G158="",H158&lt;&gt;"Yes"),"",ROUND(G158*0.15/(1+0.15),2))</f>
      </c>
      <c r="J158" s="10">
        <f>IF(AND(F158="",G158=""),"",SUM($F$7:F158)-SUM($G$7:G158))</f>
      </c>
      <c r="K158" s="6"/>
    </row>
    <row r="159" spans="1:11" x14ac:dyDescent="0.25">
      <c r="A159" s="13"/>
      <c r="B159" s="6"/>
      <c r="C159" s="6"/>
      <c r="D159" s="6"/>
      <c r="E159" s="6"/>
      <c r="F159" s="9"/>
      <c r="G159" s="9"/>
      <c r="H159" s="6"/>
      <c r="I159" s="10">
        <f>IF(OR(G159="",H159&lt;&gt;"Yes"),"",ROUND(G159*0.15/(1+0.15),2))</f>
      </c>
      <c r="J159" s="10">
        <f>IF(AND(F159="",G159=""),"",SUM($F$7:F159)-SUM($G$7:G159))</f>
      </c>
      <c r="K159" s="6"/>
    </row>
    <row r="160" spans="1:11" x14ac:dyDescent="0.25">
      <c r="A160" s="13"/>
      <c r="B160" s="6"/>
      <c r="C160" s="6"/>
      <c r="D160" s="6"/>
      <c r="E160" s="6"/>
      <c r="F160" s="9"/>
      <c r="G160" s="9"/>
      <c r="H160" s="6"/>
      <c r="I160" s="10">
        <f>IF(OR(G160="",H160&lt;&gt;"Yes"),"",ROUND(G160*0.15/(1+0.15),2))</f>
      </c>
      <c r="J160" s="10">
        <f>IF(AND(F160="",G160=""),"",SUM($F$7:F160)-SUM($G$7:G160))</f>
      </c>
      <c r="K160" s="6"/>
    </row>
    <row r="161" spans="1:11" x14ac:dyDescent="0.25">
      <c r="A161" s="13"/>
      <c r="B161" s="6"/>
      <c r="C161" s="6"/>
      <c r="D161" s="6"/>
      <c r="E161" s="6"/>
      <c r="F161" s="9"/>
      <c r="G161" s="9"/>
      <c r="H161" s="6"/>
      <c r="I161" s="10">
        <f>IF(OR(G161="",H161&lt;&gt;"Yes"),"",ROUND(G161*0.15/(1+0.15),2))</f>
      </c>
      <c r="J161" s="10">
        <f>IF(AND(F161="",G161=""),"",SUM($F$7:F161)-SUM($G$7:G161))</f>
      </c>
      <c r="K161" s="6"/>
    </row>
    <row r="162" spans="1:11" x14ac:dyDescent="0.25">
      <c r="A162" s="13"/>
      <c r="B162" s="6"/>
      <c r="C162" s="6"/>
      <c r="D162" s="6"/>
      <c r="E162" s="6"/>
      <c r="F162" s="9"/>
      <c r="G162" s="9"/>
      <c r="H162" s="6"/>
      <c r="I162" s="10">
        <f>IF(OR(G162="",H162&lt;&gt;"Yes"),"",ROUND(G162*0.15/(1+0.15),2))</f>
      </c>
      <c r="J162" s="10">
        <f>IF(AND(F162="",G162=""),"",SUM($F$7:F162)-SUM($G$7:G162))</f>
      </c>
      <c r="K162" s="6"/>
    </row>
    <row r="163" spans="1:11" x14ac:dyDescent="0.25">
      <c r="A163" s="13"/>
      <c r="B163" s="6"/>
      <c r="C163" s="6"/>
      <c r="D163" s="6"/>
      <c r="E163" s="6"/>
      <c r="F163" s="9"/>
      <c r="G163" s="9"/>
      <c r="H163" s="6"/>
      <c r="I163" s="10">
        <f>IF(OR(G163="",H163&lt;&gt;"Yes"),"",ROUND(G163*0.15/(1+0.15),2))</f>
      </c>
      <c r="J163" s="10">
        <f>IF(AND(F163="",G163=""),"",SUM($F$7:F163)-SUM($G$7:G163))</f>
      </c>
      <c r="K163" s="6"/>
    </row>
    <row r="164" spans="1:11" x14ac:dyDescent="0.25">
      <c r="A164" s="13"/>
      <c r="B164" s="6"/>
      <c r="C164" s="6"/>
      <c r="D164" s="6"/>
      <c r="E164" s="6"/>
      <c r="F164" s="9"/>
      <c r="G164" s="9"/>
      <c r="H164" s="6"/>
      <c r="I164" s="10">
        <f>IF(OR(G164="",H164&lt;&gt;"Yes"),"",ROUND(G164*0.15/(1+0.15),2))</f>
      </c>
      <c r="J164" s="10">
        <f>IF(AND(F164="",G164=""),"",SUM($F$7:F164)-SUM($G$7:G164))</f>
      </c>
      <c r="K164" s="6"/>
    </row>
    <row r="165" spans="1:11" x14ac:dyDescent="0.25">
      <c r="A165" s="13"/>
      <c r="B165" s="6"/>
      <c r="C165" s="6"/>
      <c r="D165" s="6"/>
      <c r="E165" s="6"/>
      <c r="F165" s="9"/>
      <c r="G165" s="9"/>
      <c r="H165" s="6"/>
      <c r="I165" s="10">
        <f>IF(OR(G165="",H165&lt;&gt;"Yes"),"",ROUND(G165*0.15/(1+0.15),2))</f>
      </c>
      <c r="J165" s="10">
        <f>IF(AND(F165="",G165=""),"",SUM($F$7:F165)-SUM($G$7:G165))</f>
      </c>
      <c r="K165" s="6"/>
    </row>
    <row r="166" spans="1:11" x14ac:dyDescent="0.25">
      <c r="A166" s="13"/>
      <c r="B166" s="6"/>
      <c r="C166" s="6"/>
      <c r="D166" s="6"/>
      <c r="E166" s="6"/>
      <c r="F166" s="9"/>
      <c r="G166" s="9"/>
      <c r="H166" s="6"/>
      <c r="I166" s="10">
        <f>IF(OR(G166="",H166&lt;&gt;"Yes"),"",ROUND(G166*0.15/(1+0.15),2))</f>
      </c>
      <c r="J166" s="10">
        <f>IF(AND(F166="",G166=""),"",SUM($F$7:F166)-SUM($G$7:G166))</f>
      </c>
      <c r="K166" s="6"/>
    </row>
    <row r="167" spans="1:11" x14ac:dyDescent="0.25">
      <c r="A167" s="13"/>
      <c r="B167" s="6"/>
      <c r="C167" s="6"/>
      <c r="D167" s="6"/>
      <c r="E167" s="6"/>
      <c r="F167" s="9"/>
      <c r="G167" s="9"/>
      <c r="H167" s="6"/>
      <c r="I167" s="10">
        <f>IF(OR(G167="",H167&lt;&gt;"Yes"),"",ROUND(G167*0.15/(1+0.15),2))</f>
      </c>
      <c r="J167" s="10">
        <f>IF(AND(F167="",G167=""),"",SUM($F$7:F167)-SUM($G$7:G167))</f>
      </c>
      <c r="K167" s="6"/>
    </row>
    <row r="168" spans="1:11" x14ac:dyDescent="0.25">
      <c r="A168" s="13"/>
      <c r="B168" s="6"/>
      <c r="C168" s="6"/>
      <c r="D168" s="6"/>
      <c r="E168" s="6"/>
      <c r="F168" s="9"/>
      <c r="G168" s="9"/>
      <c r="H168" s="6"/>
      <c r="I168" s="10">
        <f>IF(OR(G168="",H168&lt;&gt;"Yes"),"",ROUND(G168*0.15/(1+0.15),2))</f>
      </c>
      <c r="J168" s="10">
        <f>IF(AND(F168="",G168=""),"",SUM($F$7:F168)-SUM($G$7:G168))</f>
      </c>
      <c r="K168" s="6"/>
    </row>
    <row r="169" spans="1:11" x14ac:dyDescent="0.25">
      <c r="A169" s="13"/>
      <c r="B169" s="6"/>
      <c r="C169" s="6"/>
      <c r="D169" s="6"/>
      <c r="E169" s="6"/>
      <c r="F169" s="9"/>
      <c r="G169" s="9"/>
      <c r="H169" s="6"/>
      <c r="I169" s="10">
        <f>IF(OR(G169="",H169&lt;&gt;"Yes"),"",ROUND(G169*0.15/(1+0.15),2))</f>
      </c>
      <c r="J169" s="10">
        <f>IF(AND(F169="",G169=""),"",SUM($F$7:F169)-SUM($G$7:G169))</f>
      </c>
      <c r="K169" s="6"/>
    </row>
    <row r="170" spans="1:11" x14ac:dyDescent="0.25">
      <c r="A170" s="13"/>
      <c r="B170" s="6"/>
      <c r="C170" s="6"/>
      <c r="D170" s="6"/>
      <c r="E170" s="6"/>
      <c r="F170" s="9"/>
      <c r="G170" s="9"/>
      <c r="H170" s="6"/>
      <c r="I170" s="10">
        <f>IF(OR(G170="",H170&lt;&gt;"Yes"),"",ROUND(G170*0.15/(1+0.15),2))</f>
      </c>
      <c r="J170" s="10">
        <f>IF(AND(F170="",G170=""),"",SUM($F$7:F170)-SUM($G$7:G170))</f>
      </c>
      <c r="K170" s="6"/>
    </row>
    <row r="171" spans="1:11" x14ac:dyDescent="0.25">
      <c r="A171" s="13"/>
      <c r="B171" s="6"/>
      <c r="C171" s="6"/>
      <c r="D171" s="6"/>
      <c r="E171" s="6"/>
      <c r="F171" s="9"/>
      <c r="G171" s="9"/>
      <c r="H171" s="6"/>
      <c r="I171" s="10">
        <f>IF(OR(G171="",H171&lt;&gt;"Yes"),"",ROUND(G171*0.15/(1+0.15),2))</f>
      </c>
      <c r="J171" s="10">
        <f>IF(AND(F171="",G171=""),"",SUM($F$7:F171)-SUM($G$7:G171))</f>
      </c>
      <c r="K171" s="6"/>
    </row>
    <row r="172" spans="1:11" x14ac:dyDescent="0.25">
      <c r="A172" s="13"/>
      <c r="B172" s="6"/>
      <c r="C172" s="6"/>
      <c r="D172" s="6"/>
      <c r="E172" s="6"/>
      <c r="F172" s="9"/>
      <c r="G172" s="9"/>
      <c r="H172" s="6"/>
      <c r="I172" s="10">
        <f>IF(OR(G172="",H172&lt;&gt;"Yes"),"",ROUND(G172*0.15/(1+0.15),2))</f>
      </c>
      <c r="J172" s="10">
        <f>IF(AND(F172="",G172=""),"",SUM($F$7:F172)-SUM($G$7:G172))</f>
      </c>
      <c r="K172" s="6"/>
    </row>
    <row r="173" spans="1:11" x14ac:dyDescent="0.25">
      <c r="A173" s="13"/>
      <c r="B173" s="6"/>
      <c r="C173" s="6"/>
      <c r="D173" s="6"/>
      <c r="E173" s="6"/>
      <c r="F173" s="9"/>
      <c r="G173" s="9"/>
      <c r="H173" s="6"/>
      <c r="I173" s="10">
        <f>IF(OR(G173="",H173&lt;&gt;"Yes"),"",ROUND(G173*0.15/(1+0.15),2))</f>
      </c>
      <c r="J173" s="10">
        <f>IF(AND(F173="",G173=""),"",SUM($F$7:F173)-SUM($G$7:G173))</f>
      </c>
      <c r="K173" s="6"/>
    </row>
    <row r="174" spans="1:11" x14ac:dyDescent="0.25">
      <c r="A174" s="13"/>
      <c r="B174" s="6"/>
      <c r="C174" s="6"/>
      <c r="D174" s="6"/>
      <c r="E174" s="6"/>
      <c r="F174" s="9"/>
      <c r="G174" s="9"/>
      <c r="H174" s="6"/>
      <c r="I174" s="10">
        <f>IF(OR(G174="",H174&lt;&gt;"Yes"),"",ROUND(G174*0.15/(1+0.15),2))</f>
      </c>
      <c r="J174" s="10">
        <f>IF(AND(F174="",G174=""),"",SUM($F$7:F174)-SUM($G$7:G174))</f>
      </c>
      <c r="K174" s="6"/>
    </row>
    <row r="175" spans="1:11" x14ac:dyDescent="0.25">
      <c r="A175" s="13"/>
      <c r="B175" s="6"/>
      <c r="C175" s="6"/>
      <c r="D175" s="6"/>
      <c r="E175" s="6"/>
      <c r="F175" s="9"/>
      <c r="G175" s="9"/>
      <c r="H175" s="6"/>
      <c r="I175" s="10">
        <f>IF(OR(G175="",H175&lt;&gt;"Yes"),"",ROUND(G175*0.15/(1+0.15),2))</f>
      </c>
      <c r="J175" s="10">
        <f>IF(AND(F175="",G175=""),"",SUM($F$7:F175)-SUM($G$7:G175))</f>
      </c>
      <c r="K175" s="6"/>
    </row>
    <row r="176" spans="1:11" x14ac:dyDescent="0.25">
      <c r="A176" s="13"/>
      <c r="B176" s="6"/>
      <c r="C176" s="6"/>
      <c r="D176" s="6"/>
      <c r="E176" s="6"/>
      <c r="F176" s="9"/>
      <c r="G176" s="9"/>
      <c r="H176" s="6"/>
      <c r="I176" s="10">
        <f>IF(OR(G176="",H176&lt;&gt;"Yes"),"",ROUND(G176*0.15/(1+0.15),2))</f>
      </c>
      <c r="J176" s="10">
        <f>IF(AND(F176="",G176=""),"",SUM($F$7:F176)-SUM($G$7:G176))</f>
      </c>
      <c r="K176" s="6"/>
    </row>
    <row r="177" spans="1:11" x14ac:dyDescent="0.25">
      <c r="A177" s="13"/>
      <c r="B177" s="6"/>
      <c r="C177" s="6"/>
      <c r="D177" s="6"/>
      <c r="E177" s="6"/>
      <c r="F177" s="9"/>
      <c r="G177" s="9"/>
      <c r="H177" s="6"/>
      <c r="I177" s="10">
        <f>IF(OR(G177="",H177&lt;&gt;"Yes"),"",ROUND(G177*0.15/(1+0.15),2))</f>
      </c>
      <c r="J177" s="10">
        <f>IF(AND(F177="",G177=""),"",SUM($F$7:F177)-SUM($G$7:G177))</f>
      </c>
      <c r="K177" s="6"/>
    </row>
    <row r="178" spans="1:11" x14ac:dyDescent="0.25">
      <c r="A178" s="13"/>
      <c r="B178" s="6"/>
      <c r="C178" s="6"/>
      <c r="D178" s="6"/>
      <c r="E178" s="6"/>
      <c r="F178" s="9"/>
      <c r="G178" s="9"/>
      <c r="H178" s="6"/>
      <c r="I178" s="10">
        <f>IF(OR(G178="",H178&lt;&gt;"Yes"),"",ROUND(G178*0.15/(1+0.15),2))</f>
      </c>
      <c r="J178" s="10">
        <f>IF(AND(F178="",G178=""),"",SUM($F$7:F178)-SUM($G$7:G178))</f>
      </c>
      <c r="K178" s="6"/>
    </row>
    <row r="179" spans="1:11" x14ac:dyDescent="0.25">
      <c r="A179" s="13"/>
      <c r="B179" s="6"/>
      <c r="C179" s="6"/>
      <c r="D179" s="6"/>
      <c r="E179" s="6"/>
      <c r="F179" s="9"/>
      <c r="G179" s="9"/>
      <c r="H179" s="6"/>
      <c r="I179" s="10">
        <f>IF(OR(G179="",H179&lt;&gt;"Yes"),"",ROUND(G179*0.15/(1+0.15),2))</f>
      </c>
      <c r="J179" s="10">
        <f>IF(AND(F179="",G179=""),"",SUM($F$7:F179)-SUM($G$7:G179))</f>
      </c>
      <c r="K179" s="6"/>
    </row>
    <row r="180" spans="1:11" x14ac:dyDescent="0.25">
      <c r="A180" s="13"/>
      <c r="B180" s="6"/>
      <c r="C180" s="6"/>
      <c r="D180" s="6"/>
      <c r="E180" s="6"/>
      <c r="F180" s="9"/>
      <c r="G180" s="9"/>
      <c r="H180" s="6"/>
      <c r="I180" s="10">
        <f>IF(OR(G180="",H180&lt;&gt;"Yes"),"",ROUND(G180*0.15/(1+0.15),2))</f>
      </c>
      <c r="J180" s="10">
        <f>IF(AND(F180="",G180=""),"",SUM($F$7:F180)-SUM($G$7:G180))</f>
      </c>
      <c r="K180" s="6"/>
    </row>
    <row r="181" spans="1:11" x14ac:dyDescent="0.25">
      <c r="A181" s="13"/>
      <c r="B181" s="6"/>
      <c r="C181" s="6"/>
      <c r="D181" s="6"/>
      <c r="E181" s="6"/>
      <c r="F181" s="9"/>
      <c r="G181" s="9"/>
      <c r="H181" s="6"/>
      <c r="I181" s="10">
        <f>IF(OR(G181="",H181&lt;&gt;"Yes"),"",ROUND(G181*0.15/(1+0.15),2))</f>
      </c>
      <c r="J181" s="10">
        <f>IF(AND(F181="",G181=""),"",SUM($F$7:F181)-SUM($G$7:G181))</f>
      </c>
      <c r="K181" s="6"/>
    </row>
    <row r="182" spans="1:11" x14ac:dyDescent="0.25">
      <c r="A182" s="13"/>
      <c r="B182" s="6"/>
      <c r="C182" s="6"/>
      <c r="D182" s="6"/>
      <c r="E182" s="6"/>
      <c r="F182" s="9"/>
      <c r="G182" s="9"/>
      <c r="H182" s="6"/>
      <c r="I182" s="10">
        <f>IF(OR(G182="",H182&lt;&gt;"Yes"),"",ROUND(G182*0.15/(1+0.15),2))</f>
      </c>
      <c r="J182" s="10">
        <f>IF(AND(F182="",G182=""),"",SUM($F$7:F182)-SUM($G$7:G182))</f>
      </c>
      <c r="K182" s="6"/>
    </row>
    <row r="183" spans="1:11" x14ac:dyDescent="0.25">
      <c r="A183" s="13"/>
      <c r="B183" s="6"/>
      <c r="C183" s="6"/>
      <c r="D183" s="6"/>
      <c r="E183" s="6"/>
      <c r="F183" s="9"/>
      <c r="G183" s="9"/>
      <c r="H183" s="6"/>
      <c r="I183" s="10">
        <f>IF(OR(G183="",H183&lt;&gt;"Yes"),"",ROUND(G183*0.15/(1+0.15),2))</f>
      </c>
      <c r="J183" s="10">
        <f>IF(AND(F183="",G183=""),"",SUM($F$7:F183)-SUM($G$7:G183))</f>
      </c>
      <c r="K183" s="6"/>
    </row>
    <row r="184" spans="1:11" x14ac:dyDescent="0.25">
      <c r="A184" s="13"/>
      <c r="B184" s="6"/>
      <c r="C184" s="6"/>
      <c r="D184" s="6"/>
      <c r="E184" s="6"/>
      <c r="F184" s="9"/>
      <c r="G184" s="9"/>
      <c r="H184" s="6"/>
      <c r="I184" s="10">
        <f>IF(OR(G184="",H184&lt;&gt;"Yes"),"",ROUND(G184*0.15/(1+0.15),2))</f>
      </c>
      <c r="J184" s="10">
        <f>IF(AND(F184="",G184=""),"",SUM($F$7:F184)-SUM($G$7:G184))</f>
      </c>
      <c r="K184" s="6"/>
    </row>
    <row r="185" spans="1:11" x14ac:dyDescent="0.25">
      <c r="A185" s="13"/>
      <c r="B185" s="6"/>
      <c r="C185" s="6"/>
      <c r="D185" s="6"/>
      <c r="E185" s="6"/>
      <c r="F185" s="9"/>
      <c r="G185" s="9"/>
      <c r="H185" s="6"/>
      <c r="I185" s="10">
        <f>IF(OR(G185="",H185&lt;&gt;"Yes"),"",ROUND(G185*0.15/(1+0.15),2))</f>
      </c>
      <c r="J185" s="10">
        <f>IF(AND(F185="",G185=""),"",SUM($F$7:F185)-SUM($G$7:G185))</f>
      </c>
      <c r="K185" s="6"/>
    </row>
    <row r="186" spans="1:11" x14ac:dyDescent="0.25">
      <c r="A186" s="13"/>
      <c r="B186" s="6"/>
      <c r="C186" s="6"/>
      <c r="D186" s="6"/>
      <c r="E186" s="6"/>
      <c r="F186" s="9"/>
      <c r="G186" s="9"/>
      <c r="H186" s="6"/>
      <c r="I186" s="10">
        <f>IF(OR(G186="",H186&lt;&gt;"Yes"),"",ROUND(G186*0.15/(1+0.15),2))</f>
      </c>
      <c r="J186" s="10">
        <f>IF(AND(F186="",G186=""),"",SUM($F$7:F186)-SUM($G$7:G186))</f>
      </c>
      <c r="K186" s="6"/>
    </row>
    <row r="187" spans="1:11" x14ac:dyDescent="0.25">
      <c r="A187" s="13"/>
      <c r="B187" s="6"/>
      <c r="C187" s="6"/>
      <c r="D187" s="6"/>
      <c r="E187" s="6"/>
      <c r="F187" s="9"/>
      <c r="G187" s="9"/>
      <c r="H187" s="6"/>
      <c r="I187" s="10">
        <f>IF(OR(G187="",H187&lt;&gt;"Yes"),"",ROUND(G187*0.15/(1+0.15),2))</f>
      </c>
      <c r="J187" s="10">
        <f>IF(AND(F187="",G187=""),"",SUM($F$7:F187)-SUM($G$7:G187))</f>
      </c>
      <c r="K187" s="6"/>
    </row>
    <row r="188" spans="1:11" x14ac:dyDescent="0.25">
      <c r="A188" s="13"/>
      <c r="B188" s="6"/>
      <c r="C188" s="6"/>
      <c r="D188" s="6"/>
      <c r="E188" s="6"/>
      <c r="F188" s="9"/>
      <c r="G188" s="9"/>
      <c r="H188" s="6"/>
      <c r="I188" s="10">
        <f>IF(OR(G188="",H188&lt;&gt;"Yes"),"",ROUND(G188*0.15/(1+0.15),2))</f>
      </c>
      <c r="J188" s="10">
        <f>IF(AND(F188="",G188=""),"",SUM($F$7:F188)-SUM($G$7:G188))</f>
      </c>
      <c r="K188" s="6"/>
    </row>
    <row r="189" spans="1:11" x14ac:dyDescent="0.25">
      <c r="A189" s="13"/>
      <c r="B189" s="6"/>
      <c r="C189" s="6"/>
      <c r="D189" s="6"/>
      <c r="E189" s="6"/>
      <c r="F189" s="9"/>
      <c r="G189" s="9"/>
      <c r="H189" s="6"/>
      <c r="I189" s="10">
        <f>IF(OR(G189="",H189&lt;&gt;"Yes"),"",ROUND(G189*0.15/(1+0.15),2))</f>
      </c>
      <c r="J189" s="10">
        <f>IF(AND(F189="",G189=""),"",SUM($F$7:F189)-SUM($G$7:G189))</f>
      </c>
      <c r="K189" s="6"/>
    </row>
    <row r="190" spans="1:11" x14ac:dyDescent="0.25">
      <c r="A190" s="13"/>
      <c r="B190" s="6"/>
      <c r="C190" s="6"/>
      <c r="D190" s="6"/>
      <c r="E190" s="6"/>
      <c r="F190" s="9"/>
      <c r="G190" s="9"/>
      <c r="H190" s="6"/>
      <c r="I190" s="10">
        <f>IF(OR(G190="",H190&lt;&gt;"Yes"),"",ROUND(G190*0.15/(1+0.15),2))</f>
      </c>
      <c r="J190" s="10">
        <f>IF(AND(F190="",G190=""),"",SUM($F$7:F190)-SUM($G$7:G190))</f>
      </c>
      <c r="K190" s="6"/>
    </row>
    <row r="191" spans="1:11" x14ac:dyDescent="0.25">
      <c r="A191" s="13"/>
      <c r="B191" s="6"/>
      <c r="C191" s="6"/>
      <c r="D191" s="6"/>
      <c r="E191" s="6"/>
      <c r="F191" s="9"/>
      <c r="G191" s="9"/>
      <c r="H191" s="6"/>
      <c r="I191" s="10">
        <f>IF(OR(G191="",H191&lt;&gt;"Yes"),"",ROUND(G191*0.15/(1+0.15),2))</f>
      </c>
      <c r="J191" s="10">
        <f>IF(AND(F191="",G191=""),"",SUM($F$7:F191)-SUM($G$7:G191))</f>
      </c>
      <c r="K191" s="6"/>
    </row>
    <row r="192" spans="1:11" x14ac:dyDescent="0.25">
      <c r="A192" s="13"/>
      <c r="B192" s="6"/>
      <c r="C192" s="6"/>
      <c r="D192" s="6"/>
      <c r="E192" s="6"/>
      <c r="F192" s="9"/>
      <c r="G192" s="9"/>
      <c r="H192" s="6"/>
      <c r="I192" s="10">
        <f>IF(OR(G192="",H192&lt;&gt;"Yes"),"",ROUND(G192*0.15/(1+0.15),2))</f>
      </c>
      <c r="J192" s="10">
        <f>IF(AND(F192="",G192=""),"",SUM($F$7:F192)-SUM($G$7:G192))</f>
      </c>
      <c r="K192" s="6"/>
    </row>
    <row r="193" spans="1:11" x14ac:dyDescent="0.25">
      <c r="A193" s="13"/>
      <c r="B193" s="6"/>
      <c r="C193" s="6"/>
      <c r="D193" s="6"/>
      <c r="E193" s="6"/>
      <c r="F193" s="9"/>
      <c r="G193" s="9"/>
      <c r="H193" s="6"/>
      <c r="I193" s="10">
        <f>IF(OR(G193="",H193&lt;&gt;"Yes"),"",ROUND(G193*0.15/(1+0.15),2))</f>
      </c>
      <c r="J193" s="10">
        <f>IF(AND(F193="",G193=""),"",SUM($F$7:F193)-SUM($G$7:G193))</f>
      </c>
      <c r="K193" s="6"/>
    </row>
    <row r="194" spans="1:11" x14ac:dyDescent="0.25">
      <c r="A194" s="13"/>
      <c r="B194" s="6"/>
      <c r="C194" s="6"/>
      <c r="D194" s="6"/>
      <c r="E194" s="6"/>
      <c r="F194" s="9"/>
      <c r="G194" s="9"/>
      <c r="H194" s="6"/>
      <c r="I194" s="10">
        <f>IF(OR(G194="",H194&lt;&gt;"Yes"),"",ROUND(G194*0.15/(1+0.15),2))</f>
      </c>
      <c r="J194" s="10">
        <f>IF(AND(F194="",G194=""),"",SUM($F$7:F194)-SUM($G$7:G194))</f>
      </c>
      <c r="K194" s="6"/>
    </row>
    <row r="195" spans="1:11" x14ac:dyDescent="0.25">
      <c r="A195" s="13"/>
      <c r="B195" s="6"/>
      <c r="C195" s="6"/>
      <c r="D195" s="6"/>
      <c r="E195" s="6"/>
      <c r="F195" s="9"/>
      <c r="G195" s="9"/>
      <c r="H195" s="6"/>
      <c r="I195" s="10">
        <f>IF(OR(G195="",H195&lt;&gt;"Yes"),"",ROUND(G195*0.15/(1+0.15),2))</f>
      </c>
      <c r="J195" s="10">
        <f>IF(AND(F195="",G195=""),"",SUM($F$7:F195)-SUM($G$7:G195))</f>
      </c>
      <c r="K195" s="6"/>
    </row>
    <row r="196" spans="1:11" x14ac:dyDescent="0.25">
      <c r="A196" s="13"/>
      <c r="B196" s="6"/>
      <c r="C196" s="6"/>
      <c r="D196" s="6"/>
      <c r="E196" s="6"/>
      <c r="F196" s="9"/>
      <c r="G196" s="9"/>
      <c r="H196" s="6"/>
      <c r="I196" s="10">
        <f>IF(OR(G196="",H196&lt;&gt;"Yes"),"",ROUND(G196*0.15/(1+0.15),2))</f>
      </c>
      <c r="J196" s="10">
        <f>IF(AND(F196="",G196=""),"",SUM($F$7:F196)-SUM($G$7:G196))</f>
      </c>
      <c r="K196" s="6"/>
    </row>
    <row r="197" spans="1:11" x14ac:dyDescent="0.25">
      <c r="A197" s="13"/>
      <c r="B197" s="6"/>
      <c r="C197" s="6"/>
      <c r="D197" s="6"/>
      <c r="E197" s="6"/>
      <c r="F197" s="9"/>
      <c r="G197" s="9"/>
      <c r="H197" s="6"/>
      <c r="I197" s="10">
        <f>IF(OR(G197="",H197&lt;&gt;"Yes"),"",ROUND(G197*0.15/(1+0.15),2))</f>
      </c>
      <c r="J197" s="10">
        <f>IF(AND(F197="",G197=""),"",SUM($F$7:F197)-SUM($G$7:G197))</f>
      </c>
      <c r="K197" s="6"/>
    </row>
    <row r="198" spans="1:11" x14ac:dyDescent="0.25">
      <c r="A198" s="13"/>
      <c r="B198" s="6"/>
      <c r="C198" s="6"/>
      <c r="D198" s="6"/>
      <c r="E198" s="6"/>
      <c r="F198" s="9"/>
      <c r="G198" s="9"/>
      <c r="H198" s="6"/>
      <c r="I198" s="10">
        <f>IF(OR(G198="",H198&lt;&gt;"Yes"),"",ROUND(G198*0.15/(1+0.15),2))</f>
      </c>
      <c r="J198" s="10">
        <f>IF(AND(F198="",G198=""),"",SUM($F$7:F198)-SUM($G$7:G198))</f>
      </c>
      <c r="K198" s="6"/>
    </row>
    <row r="199" spans="1:11" x14ac:dyDescent="0.25">
      <c r="A199" s="13"/>
      <c r="B199" s="6"/>
      <c r="C199" s="6"/>
      <c r="D199" s="6"/>
      <c r="E199" s="6"/>
      <c r="F199" s="9"/>
      <c r="G199" s="9"/>
      <c r="H199" s="6"/>
      <c r="I199" s="10">
        <f>IF(OR(G199="",H199&lt;&gt;"Yes"),"",ROUND(G199*0.15/(1+0.15),2))</f>
      </c>
      <c r="J199" s="10">
        <f>IF(AND(F199="",G199=""),"",SUM($F$7:F199)-SUM($G$7:G199))</f>
      </c>
      <c r="K199" s="6"/>
    </row>
    <row r="200" spans="1:11" x14ac:dyDescent="0.25">
      <c r="A200" s="13"/>
      <c r="B200" s="6"/>
      <c r="C200" s="6"/>
      <c r="D200" s="6"/>
      <c r="E200" s="6"/>
      <c r="F200" s="9"/>
      <c r="G200" s="9"/>
      <c r="H200" s="6"/>
      <c r="I200" s="10">
        <f>IF(OR(G200="",H200&lt;&gt;"Yes"),"",ROUND(G200*0.15/(1+0.15),2))</f>
      </c>
      <c r="J200" s="10">
        <f>IF(AND(F200="",G200=""),"",SUM($F$7:F200)-SUM($G$7:G200))</f>
      </c>
      <c r="K200" s="6"/>
    </row>
    <row r="201" spans="1:11" x14ac:dyDescent="0.25">
      <c r="A201" s="13"/>
      <c r="B201" s="6"/>
      <c r="C201" s="6"/>
      <c r="D201" s="6"/>
      <c r="E201" s="6"/>
      <c r="F201" s="9"/>
      <c r="G201" s="9"/>
      <c r="H201" s="6"/>
      <c r="I201" s="10">
        <f>IF(OR(G201="",H201&lt;&gt;"Yes"),"",ROUND(G201*0.15/(1+0.15),2))</f>
      </c>
      <c r="J201" s="10">
        <f>IF(AND(F201="",G201=""),"",SUM($F$7:F201)-SUM($G$7:G201))</f>
      </c>
      <c r="K201" s="6"/>
    </row>
    <row r="202" spans="1:11" x14ac:dyDescent="0.25">
      <c r="A202" s="13"/>
      <c r="B202" s="6"/>
      <c r="C202" s="6"/>
      <c r="D202" s="6"/>
      <c r="E202" s="6"/>
      <c r="F202" s="9"/>
      <c r="G202" s="9"/>
      <c r="H202" s="6"/>
      <c r="I202" s="10">
        <f>IF(OR(G202="",H202&lt;&gt;"Yes"),"",ROUND(G202*0.15/(1+0.15),2))</f>
      </c>
      <c r="J202" s="10">
        <f>IF(AND(F202="",G202=""),"",SUM($F$7:F202)-SUM($G$7:G202))</f>
      </c>
      <c r="K202" s="6"/>
    </row>
    <row r="203" spans="1:11" x14ac:dyDescent="0.25">
      <c r="A203" s="13"/>
      <c r="B203" s="6"/>
      <c r="C203" s="6"/>
      <c r="D203" s="6"/>
      <c r="E203" s="6"/>
      <c r="F203" s="9"/>
      <c r="G203" s="9"/>
      <c r="H203" s="6"/>
      <c r="I203" s="10">
        <f>IF(OR(G203="",H203&lt;&gt;"Yes"),"",ROUND(G203*0.15/(1+0.15),2))</f>
      </c>
      <c r="J203" s="10">
        <f>IF(AND(F203="",G203=""),"",SUM($F$7:F203)-SUM($G$7:G203))</f>
      </c>
      <c r="K203" s="6"/>
    </row>
    <row r="204" spans="1:11" x14ac:dyDescent="0.25">
      <c r="A204" s="13"/>
      <c r="B204" s="6"/>
      <c r="C204" s="6"/>
      <c r="D204" s="6"/>
      <c r="E204" s="6"/>
      <c r="F204" s="9"/>
      <c r="G204" s="9"/>
      <c r="H204" s="6"/>
      <c r="I204" s="10">
        <f>IF(OR(G204="",H204&lt;&gt;"Yes"),"",ROUND(G204*0.15/(1+0.15),2))</f>
      </c>
      <c r="J204" s="10">
        <f>IF(AND(F204="",G204=""),"",SUM($F$7:F204)-SUM($G$7:G204))</f>
      </c>
      <c r="K204" s="6"/>
    </row>
    <row r="205" spans="1:11" x14ac:dyDescent="0.25">
      <c r="A205" s="13"/>
      <c r="B205" s="6"/>
      <c r="C205" s="6"/>
      <c r="D205" s="6"/>
      <c r="E205" s="6"/>
      <c r="F205" s="9"/>
      <c r="G205" s="9"/>
      <c r="H205" s="6"/>
      <c r="I205" s="10">
        <f>IF(OR(G205="",H205&lt;&gt;"Yes"),"",ROUND(G205*0.15/(1+0.15),2))</f>
      </c>
      <c r="J205" s="10">
        <f>IF(AND(F205="",G205=""),"",SUM($F$7:F205)-SUM($G$7:G205))</f>
      </c>
      <c r="K205" s="6"/>
    </row>
    <row r="206" spans="1:11" x14ac:dyDescent="0.25">
      <c r="A206" s="13"/>
      <c r="B206" s="6"/>
      <c r="C206" s="6"/>
      <c r="D206" s="6"/>
      <c r="E206" s="6"/>
      <c r="F206" s="9"/>
      <c r="G206" s="9"/>
      <c r="H206" s="6"/>
      <c r="I206" s="10">
        <f>IF(OR(G206="",H206&lt;&gt;"Yes"),"",ROUND(G206*0.15/(1+0.15),2))</f>
      </c>
      <c r="J206" s="10">
        <f>IF(AND(F206="",G206=""),"",SUM($F$7:F206)-SUM($G$7:G206))</f>
      </c>
      <c r="K206" s="6"/>
    </row>
    <row r="207" spans="1:11" x14ac:dyDescent="0.25">
      <c r="A207" s="13"/>
      <c r="B207" s="6"/>
      <c r="C207" s="6"/>
      <c r="D207" s="6"/>
      <c r="E207" s="6"/>
      <c r="F207" s="9"/>
      <c r="G207" s="9"/>
      <c r="H207" s="6"/>
      <c r="I207" s="10">
        <f>IF(OR(G207="",H207&lt;&gt;"Yes"),"",ROUND(G207*0.15/(1+0.15),2))</f>
      </c>
      <c r="J207" s="10">
        <f>IF(AND(F207="",G207=""),"",SUM($F$7:F207)-SUM($G$7:G207))</f>
      </c>
      <c r="K207" s="6"/>
    </row>
    <row r="208" spans="1:11" x14ac:dyDescent="0.25">
      <c r="A208" s="13"/>
      <c r="B208" s="6"/>
      <c r="C208" s="6"/>
      <c r="D208" s="6"/>
      <c r="E208" s="6"/>
      <c r="F208" s="9"/>
      <c r="G208" s="9"/>
      <c r="H208" s="6"/>
      <c r="I208" s="10">
        <f>IF(OR(G208="",H208&lt;&gt;"Yes"),"",ROUND(G208*0.15/(1+0.15),2))</f>
      </c>
      <c r="J208" s="10">
        <f>IF(AND(F208="",G208=""),"",SUM($F$7:F208)-SUM($G$7:G208))</f>
      </c>
      <c r="K208" s="6"/>
    </row>
    <row r="209" spans="1:11" x14ac:dyDescent="0.25">
      <c r="A209" s="13"/>
      <c r="B209" s="6"/>
      <c r="C209" s="6"/>
      <c r="D209" s="6"/>
      <c r="E209" s="6"/>
      <c r="F209" s="9"/>
      <c r="G209" s="9"/>
      <c r="H209" s="6"/>
      <c r="I209" s="10">
        <f>IF(OR(G209="",H209&lt;&gt;"Yes"),"",ROUND(G209*0.15/(1+0.15),2))</f>
      </c>
      <c r="J209" s="10">
        <f>IF(AND(F209="",G209=""),"",SUM($F$7:F209)-SUM($G$7:G209))</f>
      </c>
      <c r="K209" s="6"/>
    </row>
    <row r="210" spans="1:11" x14ac:dyDescent="0.25">
      <c r="A210" s="13"/>
      <c r="B210" s="6"/>
      <c r="C210" s="6"/>
      <c r="D210" s="6"/>
      <c r="E210" s="6"/>
      <c r="F210" s="9"/>
      <c r="G210" s="9"/>
      <c r="H210" s="6"/>
      <c r="I210" s="10">
        <f>IF(OR(G210="",H210&lt;&gt;"Yes"),"",ROUND(G210*0.15/(1+0.15),2))</f>
      </c>
      <c r="J210" s="10">
        <f>IF(AND(F210="",G210=""),"",SUM($F$7:F210)-SUM($G$7:G210))</f>
      </c>
      <c r="K210" s="6"/>
    </row>
    <row r="211" spans="1:11" x14ac:dyDescent="0.25">
      <c r="A211" s="13"/>
      <c r="B211" s="6"/>
      <c r="C211" s="6"/>
      <c r="D211" s="6"/>
      <c r="E211" s="6"/>
      <c r="F211" s="9"/>
      <c r="G211" s="9"/>
      <c r="H211" s="6"/>
      <c r="I211" s="10">
        <f>IF(OR(G211="",H211&lt;&gt;"Yes"),"",ROUND(G211*0.15/(1+0.15),2))</f>
      </c>
      <c r="J211" s="10">
        <f>IF(AND(F211="",G211=""),"",SUM($F$7:F211)-SUM($G$7:G211))</f>
      </c>
      <c r="K211" s="6"/>
    </row>
    <row r="212" spans="1:11" x14ac:dyDescent="0.25">
      <c r="A212" s="13"/>
      <c r="B212" s="6"/>
      <c r="C212" s="6"/>
      <c r="D212" s="6"/>
      <c r="E212" s="6"/>
      <c r="F212" s="9"/>
      <c r="G212" s="9"/>
      <c r="H212" s="6"/>
      <c r="I212" s="10">
        <f>IF(OR(G212="",H212&lt;&gt;"Yes"),"",ROUND(G212*0.15/(1+0.15),2))</f>
      </c>
      <c r="J212" s="10">
        <f>IF(AND(F212="",G212=""),"",SUM($F$7:F212)-SUM($G$7:G212))</f>
      </c>
      <c r="K212" s="6"/>
    </row>
    <row r="213" spans="1:11" x14ac:dyDescent="0.25">
      <c r="A213" s="13"/>
      <c r="B213" s="6"/>
      <c r="C213" s="6"/>
      <c r="D213" s="6"/>
      <c r="E213" s="6"/>
      <c r="F213" s="9"/>
      <c r="G213" s="9"/>
      <c r="H213" s="6"/>
      <c r="I213" s="10">
        <f>IF(OR(G213="",H213&lt;&gt;"Yes"),"",ROUND(G213*0.15/(1+0.15),2))</f>
      </c>
      <c r="J213" s="10">
        <f>IF(AND(F213="",G213=""),"",SUM($F$7:F213)-SUM($G$7:G213))</f>
      </c>
      <c r="K213" s="6"/>
    </row>
    <row r="214" spans="1:11" x14ac:dyDescent="0.25">
      <c r="A214" s="13"/>
      <c r="B214" s="6"/>
      <c r="C214" s="6"/>
      <c r="D214" s="6"/>
      <c r="E214" s="6"/>
      <c r="F214" s="9"/>
      <c r="G214" s="9"/>
      <c r="H214" s="6"/>
      <c r="I214" s="10">
        <f>IF(OR(G214="",H214&lt;&gt;"Yes"),"",ROUND(G214*0.15/(1+0.15),2))</f>
      </c>
      <c r="J214" s="10">
        <f>IF(AND(F214="",G214=""),"",SUM($F$7:F214)-SUM($G$7:G214))</f>
      </c>
      <c r="K214" s="6"/>
    </row>
    <row r="215" spans="1:11" x14ac:dyDescent="0.25">
      <c r="A215" s="13"/>
      <c r="B215" s="6"/>
      <c r="C215" s="6"/>
      <c r="D215" s="6"/>
      <c r="E215" s="6"/>
      <c r="F215" s="9"/>
      <c r="G215" s="9"/>
      <c r="H215" s="6"/>
      <c r="I215" s="10">
        <f>IF(OR(G215="",H215&lt;&gt;"Yes"),"",ROUND(G215*0.15/(1+0.15),2))</f>
      </c>
      <c r="J215" s="10">
        <f>IF(AND(F215="",G215=""),"",SUM($F$7:F215)-SUM($G$7:G215))</f>
      </c>
      <c r="K215" s="6"/>
    </row>
    <row r="216" spans="1:11" x14ac:dyDescent="0.25">
      <c r="A216" s="13"/>
      <c r="B216" s="6"/>
      <c r="C216" s="6"/>
      <c r="D216" s="6"/>
      <c r="E216" s="6"/>
      <c r="F216" s="9"/>
      <c r="G216" s="9"/>
      <c r="H216" s="6"/>
      <c r="I216" s="10">
        <f>IF(OR(G216="",H216&lt;&gt;"Yes"),"",ROUND(G216*0.15/(1+0.15),2))</f>
      </c>
      <c r="J216" s="10">
        <f>IF(AND(F216="",G216=""),"",SUM($F$7:F216)-SUM($G$7:G216))</f>
      </c>
      <c r="K216" s="6"/>
    </row>
    <row r="217" spans="1:11" x14ac:dyDescent="0.25">
      <c r="A217" s="13"/>
      <c r="B217" s="6"/>
      <c r="C217" s="6"/>
      <c r="D217" s="6"/>
      <c r="E217" s="6"/>
      <c r="F217" s="9"/>
      <c r="G217" s="9"/>
      <c r="H217" s="6"/>
      <c r="I217" s="10">
        <f>IF(OR(G217="",H217&lt;&gt;"Yes"),"",ROUND(G217*0.15/(1+0.15),2))</f>
      </c>
      <c r="J217" s="10">
        <f>IF(AND(F217="",G217=""),"",SUM($F$7:F217)-SUM($G$7:G217))</f>
      </c>
      <c r="K217" s="6"/>
    </row>
    <row r="218" spans="1:11" x14ac:dyDescent="0.25">
      <c r="A218" s="13"/>
      <c r="B218" s="6"/>
      <c r="C218" s="6"/>
      <c r="D218" s="6"/>
      <c r="E218" s="6"/>
      <c r="F218" s="9"/>
      <c r="G218" s="9"/>
      <c r="H218" s="6"/>
      <c r="I218" s="10">
        <f>IF(OR(G218="",H218&lt;&gt;"Yes"),"",ROUND(G218*0.15/(1+0.15),2))</f>
      </c>
      <c r="J218" s="10">
        <f>IF(AND(F218="",G218=""),"",SUM($F$7:F218)-SUM($G$7:G218))</f>
      </c>
      <c r="K218" s="6"/>
    </row>
    <row r="219" spans="1:11" x14ac:dyDescent="0.25">
      <c r="A219" s="13"/>
      <c r="B219" s="6"/>
      <c r="C219" s="6"/>
      <c r="D219" s="6"/>
      <c r="E219" s="6"/>
      <c r="F219" s="9"/>
      <c r="G219" s="9"/>
      <c r="H219" s="6"/>
      <c r="I219" s="10">
        <f>IF(OR(G219="",H219&lt;&gt;"Yes"),"",ROUND(G219*0.15/(1+0.15),2))</f>
      </c>
      <c r="J219" s="10">
        <f>IF(AND(F219="",G219=""),"",SUM($F$7:F219)-SUM($G$7:G219))</f>
      </c>
      <c r="K219" s="6"/>
    </row>
    <row r="220" spans="1:11" x14ac:dyDescent="0.25">
      <c r="A220" s="13"/>
      <c r="B220" s="6"/>
      <c r="C220" s="6"/>
      <c r="D220" s="6"/>
      <c r="E220" s="6"/>
      <c r="F220" s="9"/>
      <c r="G220" s="9"/>
      <c r="H220" s="6"/>
      <c r="I220" s="10">
        <f>IF(OR(G220="",H220&lt;&gt;"Yes"),"",ROUND(G220*0.15/(1+0.15),2))</f>
      </c>
      <c r="J220" s="10">
        <f>IF(AND(F220="",G220=""),"",SUM($F$7:F220)-SUM($G$7:G220))</f>
      </c>
      <c r="K220" s="6"/>
    </row>
    <row r="221" spans="1:11" x14ac:dyDescent="0.25">
      <c r="A221" s="13"/>
      <c r="B221" s="6"/>
      <c r="C221" s="6"/>
      <c r="D221" s="6"/>
      <c r="E221" s="6"/>
      <c r="F221" s="9"/>
      <c r="G221" s="9"/>
      <c r="H221" s="6"/>
      <c r="I221" s="10">
        <f>IF(OR(G221="",H221&lt;&gt;"Yes"),"",ROUND(G221*0.15/(1+0.15),2))</f>
      </c>
      <c r="J221" s="10">
        <f>IF(AND(F221="",G221=""),"",SUM($F$7:F221)-SUM($G$7:G221))</f>
      </c>
      <c r="K221" s="6"/>
    </row>
    <row r="222" spans="1:11" x14ac:dyDescent="0.25">
      <c r="A222" s="13"/>
      <c r="B222" s="6"/>
      <c r="C222" s="6"/>
      <c r="D222" s="6"/>
      <c r="E222" s="6"/>
      <c r="F222" s="9"/>
      <c r="G222" s="9"/>
      <c r="H222" s="6"/>
      <c r="I222" s="10">
        <f>IF(OR(G222="",H222&lt;&gt;"Yes"),"",ROUND(G222*0.15/(1+0.15),2))</f>
      </c>
      <c r="J222" s="10">
        <f>IF(AND(F222="",G222=""),"",SUM($F$7:F222)-SUM($G$7:G222))</f>
      </c>
      <c r="K222" s="6"/>
    </row>
    <row r="223" spans="1:11" x14ac:dyDescent="0.25">
      <c r="A223" s="13"/>
      <c r="B223" s="6"/>
      <c r="C223" s="6"/>
      <c r="D223" s="6"/>
      <c r="E223" s="6"/>
      <c r="F223" s="9"/>
      <c r="G223" s="9"/>
      <c r="H223" s="6"/>
      <c r="I223" s="10">
        <f>IF(OR(G223="",H223&lt;&gt;"Yes"),"",ROUND(G223*0.15/(1+0.15),2))</f>
      </c>
      <c r="J223" s="10">
        <f>IF(AND(F223="",G223=""),"",SUM($F$7:F223)-SUM($G$7:G223))</f>
      </c>
      <c r="K223" s="6"/>
    </row>
    <row r="224" spans="1:11" x14ac:dyDescent="0.25">
      <c r="A224" s="13"/>
      <c r="B224" s="6"/>
      <c r="C224" s="6"/>
      <c r="D224" s="6"/>
      <c r="E224" s="6"/>
      <c r="F224" s="9"/>
      <c r="G224" s="9"/>
      <c r="H224" s="6"/>
      <c r="I224" s="10">
        <f>IF(OR(G224="",H224&lt;&gt;"Yes"),"",ROUND(G224*0.15/(1+0.15),2))</f>
      </c>
      <c r="J224" s="10">
        <f>IF(AND(F224="",G224=""),"",SUM($F$7:F224)-SUM($G$7:G224))</f>
      </c>
      <c r="K224" s="6"/>
    </row>
    <row r="225" spans="1:11" x14ac:dyDescent="0.25">
      <c r="A225" s="13"/>
      <c r="B225" s="6"/>
      <c r="C225" s="6"/>
      <c r="D225" s="6"/>
      <c r="E225" s="6"/>
      <c r="F225" s="9"/>
      <c r="G225" s="9"/>
      <c r="H225" s="6"/>
      <c r="I225" s="10">
        <f>IF(OR(G225="",H225&lt;&gt;"Yes"),"",ROUND(G225*0.15/(1+0.15),2))</f>
      </c>
      <c r="J225" s="10">
        <f>IF(AND(F225="",G225=""),"",SUM($F$7:F225)-SUM($G$7:G225))</f>
      </c>
      <c r="K225" s="6"/>
    </row>
    <row r="226" spans="1:11" x14ac:dyDescent="0.25">
      <c r="A226" s="13"/>
      <c r="B226" s="6"/>
      <c r="C226" s="6"/>
      <c r="D226" s="6"/>
      <c r="E226" s="6"/>
      <c r="F226" s="9"/>
      <c r="G226" s="9"/>
      <c r="H226" s="6"/>
      <c r="I226" s="10">
        <f>IF(OR(G226="",H226&lt;&gt;"Yes"),"",ROUND(G226*0.15/(1+0.15),2))</f>
      </c>
      <c r="J226" s="10">
        <f>IF(AND(F226="",G226=""),"",SUM($F$7:F226)-SUM($G$7:G226))</f>
      </c>
      <c r="K226" s="6"/>
    </row>
    <row r="227" spans="1:11" x14ac:dyDescent="0.25">
      <c r="A227" s="13"/>
      <c r="B227" s="6"/>
      <c r="C227" s="6"/>
      <c r="D227" s="6"/>
      <c r="E227" s="6"/>
      <c r="F227" s="9"/>
      <c r="G227" s="9"/>
      <c r="H227" s="6"/>
      <c r="I227" s="10">
        <f>IF(OR(G227="",H227&lt;&gt;"Yes"),"",ROUND(G227*0.15/(1+0.15),2))</f>
      </c>
      <c r="J227" s="10">
        <f>IF(AND(F227="",G227=""),"",SUM($F$7:F227)-SUM($G$7:G227))</f>
      </c>
      <c r="K227" s="6"/>
    </row>
    <row r="228" spans="1:11" x14ac:dyDescent="0.25">
      <c r="A228" s="13"/>
      <c r="B228" s="6"/>
      <c r="C228" s="6"/>
      <c r="D228" s="6"/>
      <c r="E228" s="6"/>
      <c r="F228" s="9"/>
      <c r="G228" s="9"/>
      <c r="H228" s="6"/>
      <c r="I228" s="10">
        <f>IF(OR(G228="",H228&lt;&gt;"Yes"),"",ROUND(G228*0.15/(1+0.15),2))</f>
      </c>
      <c r="J228" s="10">
        <f>IF(AND(F228="",G228=""),"",SUM($F$7:F228)-SUM($G$7:G228))</f>
      </c>
      <c r="K228" s="6"/>
    </row>
    <row r="229" spans="1:11" x14ac:dyDescent="0.25">
      <c r="A229" s="13"/>
      <c r="B229" s="6"/>
      <c r="C229" s="6"/>
      <c r="D229" s="6"/>
      <c r="E229" s="6"/>
      <c r="F229" s="9"/>
      <c r="G229" s="9"/>
      <c r="H229" s="6"/>
      <c r="I229" s="10">
        <f>IF(OR(G229="",H229&lt;&gt;"Yes"),"",ROUND(G229*0.15/(1+0.15),2))</f>
      </c>
      <c r="J229" s="10">
        <f>IF(AND(F229="",G229=""),"",SUM($F$7:F229)-SUM($G$7:G229))</f>
      </c>
      <c r="K229" s="6"/>
    </row>
    <row r="230" spans="1:11" x14ac:dyDescent="0.25">
      <c r="A230" s="13"/>
      <c r="B230" s="6"/>
      <c r="C230" s="6"/>
      <c r="D230" s="6"/>
      <c r="E230" s="6"/>
      <c r="F230" s="9"/>
      <c r="G230" s="9"/>
      <c r="H230" s="6"/>
      <c r="I230" s="10">
        <f>IF(OR(G230="",H230&lt;&gt;"Yes"),"",ROUND(G230*0.15/(1+0.15),2))</f>
      </c>
      <c r="J230" s="10">
        <f>IF(AND(F230="",G230=""),"",SUM($F$7:F230)-SUM($G$7:G230))</f>
      </c>
      <c r="K230" s="6"/>
    </row>
    <row r="231" spans="1:11" x14ac:dyDescent="0.25">
      <c r="A231" s="13"/>
      <c r="B231" s="6"/>
      <c r="C231" s="6"/>
      <c r="D231" s="6"/>
      <c r="E231" s="6"/>
      <c r="F231" s="9"/>
      <c r="G231" s="9"/>
      <c r="H231" s="6"/>
      <c r="I231" s="10">
        <f>IF(OR(G231="",H231&lt;&gt;"Yes"),"",ROUND(G231*0.15/(1+0.15),2))</f>
      </c>
      <c r="J231" s="10">
        <f>IF(AND(F231="",G231=""),"",SUM($F$7:F231)-SUM($G$7:G231))</f>
      </c>
      <c r="K231" s="6"/>
    </row>
    <row r="232" spans="1:11" x14ac:dyDescent="0.25">
      <c r="A232" s="13"/>
      <c r="B232" s="6"/>
      <c r="C232" s="6"/>
      <c r="D232" s="6"/>
      <c r="E232" s="6"/>
      <c r="F232" s="9"/>
      <c r="G232" s="9"/>
      <c r="H232" s="6"/>
      <c r="I232" s="10">
        <f>IF(OR(G232="",H232&lt;&gt;"Yes"),"",ROUND(G232*0.15/(1+0.15),2))</f>
      </c>
      <c r="J232" s="10">
        <f>IF(AND(F232="",G232=""),"",SUM($F$7:F232)-SUM($G$7:G232))</f>
      </c>
      <c r="K232" s="6"/>
    </row>
    <row r="233" spans="1:11" x14ac:dyDescent="0.25">
      <c r="A233" s="13"/>
      <c r="B233" s="6"/>
      <c r="C233" s="6"/>
      <c r="D233" s="6"/>
      <c r="E233" s="6"/>
      <c r="F233" s="9"/>
      <c r="G233" s="9"/>
      <c r="H233" s="6"/>
      <c r="I233" s="10">
        <f>IF(OR(G233="",H233&lt;&gt;"Yes"),"",ROUND(G233*0.15/(1+0.15),2))</f>
      </c>
      <c r="J233" s="10">
        <f>IF(AND(F233="",G233=""),"",SUM($F$7:F233)-SUM($G$7:G233))</f>
      </c>
      <c r="K233" s="6"/>
    </row>
    <row r="234" spans="1:11" x14ac:dyDescent="0.25">
      <c r="A234" s="13"/>
      <c r="B234" s="6"/>
      <c r="C234" s="6"/>
      <c r="D234" s="6"/>
      <c r="E234" s="6"/>
      <c r="F234" s="9"/>
      <c r="G234" s="9"/>
      <c r="H234" s="6"/>
      <c r="I234" s="10">
        <f>IF(OR(G234="",H234&lt;&gt;"Yes"),"",ROUND(G234*0.15/(1+0.15),2))</f>
      </c>
      <c r="J234" s="10">
        <f>IF(AND(F234="",G234=""),"",SUM($F$7:F234)-SUM($G$7:G234))</f>
      </c>
      <c r="K234" s="6"/>
    </row>
    <row r="235" spans="1:11" x14ac:dyDescent="0.25">
      <c r="A235" s="13"/>
      <c r="B235" s="6"/>
      <c r="C235" s="6"/>
      <c r="D235" s="6"/>
      <c r="E235" s="6"/>
      <c r="F235" s="9"/>
      <c r="G235" s="9"/>
      <c r="H235" s="6"/>
      <c r="I235" s="10">
        <f>IF(OR(G235="",H235&lt;&gt;"Yes"),"",ROUND(G235*0.15/(1+0.15),2))</f>
      </c>
      <c r="J235" s="10">
        <f>IF(AND(F235="",G235=""),"",SUM($F$7:F235)-SUM($G$7:G235))</f>
      </c>
      <c r="K235" s="6"/>
    </row>
    <row r="236" spans="1:11" x14ac:dyDescent="0.25">
      <c r="A236" s="13"/>
      <c r="B236" s="6"/>
      <c r="C236" s="6"/>
      <c r="D236" s="6"/>
      <c r="E236" s="6"/>
      <c r="F236" s="9"/>
      <c r="G236" s="9"/>
      <c r="H236" s="6"/>
      <c r="I236" s="10">
        <f>IF(OR(G236="",H236&lt;&gt;"Yes"),"",ROUND(G236*0.15/(1+0.15),2))</f>
      </c>
      <c r="J236" s="10">
        <f>IF(AND(F236="",G236=""),"",SUM($F$7:F236)-SUM($G$7:G236))</f>
      </c>
      <c r="K236" s="6"/>
    </row>
    <row r="237" spans="1:11" x14ac:dyDescent="0.25">
      <c r="A237" s="13"/>
      <c r="B237" s="6"/>
      <c r="C237" s="6"/>
      <c r="D237" s="6"/>
      <c r="E237" s="6"/>
      <c r="F237" s="9"/>
      <c r="G237" s="9"/>
      <c r="H237" s="6"/>
      <c r="I237" s="10">
        <f>IF(OR(G237="",H237&lt;&gt;"Yes"),"",ROUND(G237*0.15/(1+0.15),2))</f>
      </c>
      <c r="J237" s="10">
        <f>IF(AND(F237="",G237=""),"",SUM($F$7:F237)-SUM($G$7:G237))</f>
      </c>
      <c r="K237" s="6"/>
    </row>
    <row r="238" spans="1:11" x14ac:dyDescent="0.25">
      <c r="A238" s="13"/>
      <c r="B238" s="6"/>
      <c r="C238" s="6"/>
      <c r="D238" s="6"/>
      <c r="E238" s="6"/>
      <c r="F238" s="9"/>
      <c r="G238" s="9"/>
      <c r="H238" s="6"/>
      <c r="I238" s="10">
        <f>IF(OR(G238="",H238&lt;&gt;"Yes"),"",ROUND(G238*0.15/(1+0.15),2))</f>
      </c>
      <c r="J238" s="10">
        <f>IF(AND(F238="",G238=""),"",SUM($F$7:F238)-SUM($G$7:G238))</f>
      </c>
      <c r="K238" s="6"/>
    </row>
    <row r="239" spans="1:11" x14ac:dyDescent="0.25">
      <c r="A239" s="13"/>
      <c r="B239" s="6"/>
      <c r="C239" s="6"/>
      <c r="D239" s="6"/>
      <c r="E239" s="6"/>
      <c r="F239" s="9"/>
      <c r="G239" s="9"/>
      <c r="H239" s="6"/>
      <c r="I239" s="10">
        <f>IF(OR(G239="",H239&lt;&gt;"Yes"),"",ROUND(G239*0.15/(1+0.15),2))</f>
      </c>
      <c r="J239" s="10">
        <f>IF(AND(F239="",G239=""),"",SUM($F$7:F239)-SUM($G$7:G239))</f>
      </c>
      <c r="K239" s="6"/>
    </row>
    <row r="240" spans="1:11" x14ac:dyDescent="0.25">
      <c r="A240" s="13"/>
      <c r="B240" s="6"/>
      <c r="C240" s="6"/>
      <c r="D240" s="6"/>
      <c r="E240" s="6"/>
      <c r="F240" s="9"/>
      <c r="G240" s="9"/>
      <c r="H240" s="6"/>
      <c r="I240" s="10">
        <f>IF(OR(G240="",H240&lt;&gt;"Yes"),"",ROUND(G240*0.15/(1+0.15),2))</f>
      </c>
      <c r="J240" s="10">
        <f>IF(AND(F240="",G240=""),"",SUM($F$7:F240)-SUM($G$7:G240))</f>
      </c>
      <c r="K240" s="6"/>
    </row>
    <row r="241" spans="1:11" x14ac:dyDescent="0.25">
      <c r="A241" s="13"/>
      <c r="B241" s="6"/>
      <c r="C241" s="6"/>
      <c r="D241" s="6"/>
      <c r="E241" s="6"/>
      <c r="F241" s="9"/>
      <c r="G241" s="9"/>
      <c r="H241" s="6"/>
      <c r="I241" s="10">
        <f>IF(OR(G241="",H241&lt;&gt;"Yes"),"",ROUND(G241*0.15/(1+0.15),2))</f>
      </c>
      <c r="J241" s="10">
        <f>IF(AND(F241="",G241=""),"",SUM($F$7:F241)-SUM($G$7:G241))</f>
      </c>
      <c r="K241" s="6"/>
    </row>
    <row r="242" spans="1:11" x14ac:dyDescent="0.25">
      <c r="A242" s="13"/>
      <c r="B242" s="6"/>
      <c r="C242" s="6"/>
      <c r="D242" s="6"/>
      <c r="E242" s="6"/>
      <c r="F242" s="9"/>
      <c r="G242" s="9"/>
      <c r="H242" s="6"/>
      <c r="I242" s="10">
        <f>IF(OR(G242="",H242&lt;&gt;"Yes"),"",ROUND(G242*0.15/(1+0.15),2))</f>
      </c>
      <c r="J242" s="10">
        <f>IF(AND(F242="",G242=""),"",SUM($F$7:F242)-SUM($G$7:G242))</f>
      </c>
      <c r="K242" s="6"/>
    </row>
    <row r="243" spans="1:11" x14ac:dyDescent="0.25">
      <c r="A243" s="13"/>
      <c r="B243" s="6"/>
      <c r="C243" s="6"/>
      <c r="D243" s="6"/>
      <c r="E243" s="6"/>
      <c r="F243" s="9"/>
      <c r="G243" s="9"/>
      <c r="H243" s="6"/>
      <c r="I243" s="10">
        <f>IF(OR(G243="",H243&lt;&gt;"Yes"),"",ROUND(G243*0.15/(1+0.15),2))</f>
      </c>
      <c r="J243" s="10">
        <f>IF(AND(F243="",G243=""),"",SUM($F$7:F243)-SUM($G$7:G243))</f>
      </c>
      <c r="K243" s="6"/>
    </row>
    <row r="244" spans="1:11" x14ac:dyDescent="0.25">
      <c r="A244" s="13"/>
      <c r="B244" s="6"/>
      <c r="C244" s="6"/>
      <c r="D244" s="6"/>
      <c r="E244" s="6"/>
      <c r="F244" s="9"/>
      <c r="G244" s="9"/>
      <c r="H244" s="6"/>
      <c r="I244" s="10">
        <f>IF(OR(G244="",H244&lt;&gt;"Yes"),"",ROUND(G244*0.15/(1+0.15),2))</f>
      </c>
      <c r="J244" s="10">
        <f>IF(AND(F244="",G244=""),"",SUM($F$7:F244)-SUM($G$7:G244))</f>
      </c>
      <c r="K244" s="6"/>
    </row>
    <row r="245" spans="1:11" x14ac:dyDescent="0.25">
      <c r="A245" s="13"/>
      <c r="B245" s="6"/>
      <c r="C245" s="6"/>
      <c r="D245" s="6"/>
      <c r="E245" s="6"/>
      <c r="F245" s="9"/>
      <c r="G245" s="9"/>
      <c r="H245" s="6"/>
      <c r="I245" s="10">
        <f>IF(OR(G245="",H245&lt;&gt;"Yes"),"",ROUND(G245*0.15/(1+0.15),2))</f>
      </c>
      <c r="J245" s="10">
        <f>IF(AND(F245="",G245=""),"",SUM($F$7:F245)-SUM($G$7:G245))</f>
      </c>
      <c r="K245" s="6"/>
    </row>
    <row r="246" spans="1:11" x14ac:dyDescent="0.25">
      <c r="A246" s="13"/>
      <c r="B246" s="6"/>
      <c r="C246" s="6"/>
      <c r="D246" s="6"/>
      <c r="E246" s="6"/>
      <c r="F246" s="9"/>
      <c r="G246" s="9"/>
      <c r="H246" s="6"/>
      <c r="I246" s="10">
        <f>IF(OR(G246="",H246&lt;&gt;"Yes"),"",ROUND(G246*0.15/(1+0.15),2))</f>
      </c>
      <c r="J246" s="10">
        <f>IF(AND(F246="",G246=""),"",SUM($F$7:F246)-SUM($G$7:G246))</f>
      </c>
      <c r="K246" s="6"/>
    </row>
    <row r="247" spans="1:11" x14ac:dyDescent="0.25">
      <c r="A247" s="13"/>
      <c r="B247" s="6"/>
      <c r="C247" s="6"/>
      <c r="D247" s="6"/>
      <c r="E247" s="6"/>
      <c r="F247" s="9"/>
      <c r="G247" s="9"/>
      <c r="H247" s="6"/>
      <c r="I247" s="10">
        <f>IF(OR(G247="",H247&lt;&gt;"Yes"),"",ROUND(G247*0.15/(1+0.15),2))</f>
      </c>
      <c r="J247" s="10">
        <f>IF(AND(F247="",G247=""),"",SUM($F$7:F247)-SUM($G$7:G247))</f>
      </c>
      <c r="K247" s="6"/>
    </row>
    <row r="248" spans="1:11" x14ac:dyDescent="0.25">
      <c r="A248" s="13"/>
      <c r="B248" s="6"/>
      <c r="C248" s="6"/>
      <c r="D248" s="6"/>
      <c r="E248" s="6"/>
      <c r="F248" s="9"/>
      <c r="G248" s="9"/>
      <c r="H248" s="6"/>
      <c r="I248" s="10">
        <f>IF(OR(G248="",H248&lt;&gt;"Yes"),"",ROUND(G248*0.15/(1+0.15),2))</f>
      </c>
      <c r="J248" s="10">
        <f>IF(AND(F248="",G248=""),"",SUM($F$7:F248)-SUM($G$7:G248))</f>
      </c>
      <c r="K248" s="6"/>
    </row>
    <row r="249" spans="1:11" x14ac:dyDescent="0.25">
      <c r="A249" s="13"/>
      <c r="B249" s="6"/>
      <c r="C249" s="6"/>
      <c r="D249" s="6"/>
      <c r="E249" s="6"/>
      <c r="F249" s="9"/>
      <c r="G249" s="9"/>
      <c r="H249" s="6"/>
      <c r="I249" s="10">
        <f>IF(OR(G249="",H249&lt;&gt;"Yes"),"",ROUND(G249*0.15/(1+0.15),2))</f>
      </c>
      <c r="J249" s="10">
        <f>IF(AND(F249="",G249=""),"",SUM($F$7:F249)-SUM($G$7:G249))</f>
      </c>
      <c r="K249" s="6"/>
    </row>
    <row r="250" spans="1:11" x14ac:dyDescent="0.25">
      <c r="A250" s="13"/>
      <c r="B250" s="6"/>
      <c r="C250" s="6"/>
      <c r="D250" s="6"/>
      <c r="E250" s="6"/>
      <c r="F250" s="9"/>
      <c r="G250" s="9"/>
      <c r="H250" s="6"/>
      <c r="I250" s="10">
        <f>IF(OR(G250="",H250&lt;&gt;"Yes"),"",ROUND(G250*0.15/(1+0.15),2))</f>
      </c>
      <c r="J250" s="10">
        <f>IF(AND(F250="",G250=""),"",SUM($F$7:F250)-SUM($G$7:G250))</f>
      </c>
      <c r="K250" s="6"/>
    </row>
    <row r="251" spans="1:11" x14ac:dyDescent="0.25">
      <c r="A251" s="13"/>
      <c r="B251" s="6"/>
      <c r="C251" s="6"/>
      <c r="D251" s="6"/>
      <c r="E251" s="6"/>
      <c r="F251" s="9"/>
      <c r="G251" s="9"/>
      <c r="H251" s="6"/>
      <c r="I251" s="10">
        <f>IF(OR(G251="",H251&lt;&gt;"Yes"),"",ROUND(G251*0.15/(1+0.15),2))</f>
      </c>
      <c r="J251" s="10">
        <f>IF(AND(F251="",G251=""),"",SUM($F$7:F251)-SUM($G$7:G251))</f>
      </c>
      <c r="K251" s="6"/>
    </row>
    <row r="252" spans="1:11" x14ac:dyDescent="0.25">
      <c r="A252" s="13"/>
      <c r="B252" s="6"/>
      <c r="C252" s="6"/>
      <c r="D252" s="6"/>
      <c r="E252" s="6"/>
      <c r="F252" s="9"/>
      <c r="G252" s="9"/>
      <c r="H252" s="6"/>
      <c r="I252" s="10">
        <f>IF(OR(G252="",H252&lt;&gt;"Yes"),"",ROUND(G252*0.15/(1+0.15),2))</f>
      </c>
      <c r="J252" s="10">
        <f>IF(AND(F252="",G252=""),"",SUM($F$7:F252)-SUM($G$7:G252))</f>
      </c>
      <c r="K252" s="6"/>
    </row>
    <row r="253" spans="1:11" x14ac:dyDescent="0.25">
      <c r="A253" s="13"/>
      <c r="B253" s="6"/>
      <c r="C253" s="6"/>
      <c r="D253" s="6"/>
      <c r="E253" s="6"/>
      <c r="F253" s="9"/>
      <c r="G253" s="9"/>
      <c r="H253" s="6"/>
      <c r="I253" s="10">
        <f>IF(OR(G253="",H253&lt;&gt;"Yes"),"",ROUND(G253*0.15/(1+0.15),2))</f>
      </c>
      <c r="J253" s="10">
        <f>IF(AND(F253="",G253=""),"",SUM($F$7:F253)-SUM($G$7:G253))</f>
      </c>
      <c r="K253" s="6"/>
    </row>
    <row r="254" spans="1:11" x14ac:dyDescent="0.25">
      <c r="A254" s="13"/>
      <c r="B254" s="6"/>
      <c r="C254" s="6"/>
      <c r="D254" s="6"/>
      <c r="E254" s="6"/>
      <c r="F254" s="9"/>
      <c r="G254" s="9"/>
      <c r="H254" s="6"/>
      <c r="I254" s="10">
        <f>IF(OR(G254="",H254&lt;&gt;"Yes"),"",ROUND(G254*0.15/(1+0.15),2))</f>
      </c>
      <c r="J254" s="10">
        <f>IF(AND(F254="",G254=""),"",SUM($F$7:F254)-SUM($G$7:G254))</f>
      </c>
      <c r="K254" s="6"/>
    </row>
    <row r="255" spans="1:11" x14ac:dyDescent="0.25">
      <c r="A255" s="13"/>
      <c r="B255" s="6"/>
      <c r="C255" s="6"/>
      <c r="D255" s="6"/>
      <c r="E255" s="6"/>
      <c r="F255" s="9"/>
      <c r="G255" s="9"/>
      <c r="H255" s="6"/>
      <c r="I255" s="10">
        <f>IF(OR(G255="",H255&lt;&gt;"Yes"),"",ROUND(G255*0.15/(1+0.15),2))</f>
      </c>
      <c r="J255" s="10">
        <f>IF(AND(F255="",G255=""),"",SUM($F$7:F255)-SUM($G$7:G255))</f>
      </c>
      <c r="K255" s="6"/>
    </row>
    <row r="256" spans="1:11" x14ac:dyDescent="0.25">
      <c r="A256" s="13"/>
      <c r="B256" s="6"/>
      <c r="C256" s="6"/>
      <c r="D256" s="6"/>
      <c r="E256" s="6"/>
      <c r="F256" s="9"/>
      <c r="G256" s="9"/>
      <c r="H256" s="6"/>
      <c r="I256" s="10">
        <f>IF(OR(G256="",H256&lt;&gt;"Yes"),"",ROUND(G256*0.15/(1+0.15),2))</f>
      </c>
      <c r="J256" s="10">
        <f>IF(AND(F256="",G256=""),"",SUM($F$7:F256)-SUM($G$7:G256))</f>
      </c>
      <c r="K256" s="6"/>
    </row>
    <row r="257" spans="1:11" x14ac:dyDescent="0.25">
      <c r="A257" s="13"/>
      <c r="B257" s="6"/>
      <c r="C257" s="6"/>
      <c r="D257" s="6"/>
      <c r="E257" s="6"/>
      <c r="F257" s="9"/>
      <c r="G257" s="9"/>
      <c r="H257" s="6"/>
      <c r="I257" s="10">
        <f>IF(OR(G257="",H257&lt;&gt;"Yes"),"",ROUND(G257*0.15/(1+0.15),2))</f>
      </c>
      <c r="J257" s="10">
        <f>IF(AND(F257="",G257=""),"",SUM($F$7:F257)-SUM($G$7:G257))</f>
      </c>
      <c r="K257" s="6"/>
    </row>
    <row r="258" spans="1:11" x14ac:dyDescent="0.25">
      <c r="A258" s="13"/>
      <c r="B258" s="6"/>
      <c r="C258" s="6"/>
      <c r="D258" s="6"/>
      <c r="E258" s="6"/>
      <c r="F258" s="9"/>
      <c r="G258" s="9"/>
      <c r="H258" s="6"/>
      <c r="I258" s="10">
        <f>IF(OR(G258="",H258&lt;&gt;"Yes"),"",ROUND(G258*0.15/(1+0.15),2))</f>
      </c>
      <c r="J258" s="10">
        <f>IF(AND(F258="",G258=""),"",SUM($F$7:F258)-SUM($G$7:G258))</f>
      </c>
      <c r="K258" s="6"/>
    </row>
    <row r="259" spans="1:11" x14ac:dyDescent="0.25">
      <c r="A259" s="13"/>
      <c r="B259" s="6"/>
      <c r="C259" s="6"/>
      <c r="D259" s="6"/>
      <c r="E259" s="6"/>
      <c r="F259" s="9"/>
      <c r="G259" s="9"/>
      <c r="H259" s="6"/>
      <c r="I259" s="10">
        <f>IF(OR(G259="",H259&lt;&gt;"Yes"),"",ROUND(G259*0.15/(1+0.15),2))</f>
      </c>
      <c r="J259" s="10">
        <f>IF(AND(F259="",G259=""),"",SUM($F$7:F259)-SUM($G$7:G259))</f>
      </c>
      <c r="K259" s="6"/>
    </row>
    <row r="260" spans="1:11" x14ac:dyDescent="0.25">
      <c r="A260" s="13"/>
      <c r="B260" s="6"/>
      <c r="C260" s="6"/>
      <c r="D260" s="6"/>
      <c r="E260" s="6"/>
      <c r="F260" s="9"/>
      <c r="G260" s="9"/>
      <c r="H260" s="6"/>
      <c r="I260" s="10">
        <f>IF(OR(G260="",H260&lt;&gt;"Yes"),"",ROUND(G260*0.15/(1+0.15),2))</f>
      </c>
      <c r="J260" s="10">
        <f>IF(AND(F260="",G260=""),"",SUM($F$7:F260)-SUM($G$7:G260))</f>
      </c>
      <c r="K260" s="6"/>
    </row>
    <row r="261" spans="1:11" x14ac:dyDescent="0.25">
      <c r="A261" s="13"/>
      <c r="B261" s="6"/>
      <c r="C261" s="6"/>
      <c r="D261" s="6"/>
      <c r="E261" s="6"/>
      <c r="F261" s="9"/>
      <c r="G261" s="9"/>
      <c r="H261" s="6"/>
      <c r="I261" s="10">
        <f>IF(OR(G261="",H261&lt;&gt;"Yes"),"",ROUND(G261*0.15/(1+0.15),2))</f>
      </c>
      <c r="J261" s="10">
        <f>IF(AND(F261="",G261=""),"",SUM($F$7:F261)-SUM($G$7:G261))</f>
      </c>
      <c r="K261" s="6"/>
    </row>
    <row r="262" spans="1:11" x14ac:dyDescent="0.25">
      <c r="A262" s="13"/>
      <c r="B262" s="6"/>
      <c r="C262" s="6"/>
      <c r="D262" s="6"/>
      <c r="E262" s="6"/>
      <c r="F262" s="9"/>
      <c r="G262" s="9"/>
      <c r="H262" s="6"/>
      <c r="I262" s="10">
        <f>IF(OR(G262="",H262&lt;&gt;"Yes"),"",ROUND(G262*0.15/(1+0.15),2))</f>
      </c>
      <c r="J262" s="10">
        <f>IF(AND(F262="",G262=""),"",SUM($F$7:F262)-SUM($G$7:G262))</f>
      </c>
      <c r="K262" s="6"/>
    </row>
    <row r="263" spans="1:11" x14ac:dyDescent="0.25">
      <c r="A263" s="13"/>
      <c r="B263" s="6"/>
      <c r="C263" s="6"/>
      <c r="D263" s="6"/>
      <c r="E263" s="6"/>
      <c r="F263" s="9"/>
      <c r="G263" s="9"/>
      <c r="H263" s="6"/>
      <c r="I263" s="10">
        <f>IF(OR(G263="",H263&lt;&gt;"Yes"),"",ROUND(G263*0.15/(1+0.15),2))</f>
      </c>
      <c r="J263" s="10">
        <f>IF(AND(F263="",G263=""),"",SUM($F$7:F263)-SUM($G$7:G263))</f>
      </c>
      <c r="K263" s="6"/>
    </row>
    <row r="264" spans="1:11" x14ac:dyDescent="0.25">
      <c r="A264" s="13"/>
      <c r="B264" s="6"/>
      <c r="C264" s="6"/>
      <c r="D264" s="6"/>
      <c r="E264" s="6"/>
      <c r="F264" s="9"/>
      <c r="G264" s="9"/>
      <c r="H264" s="6"/>
      <c r="I264" s="10">
        <f>IF(OR(G264="",H264&lt;&gt;"Yes"),"",ROUND(G264*0.15/(1+0.15),2))</f>
      </c>
      <c r="J264" s="10">
        <f>IF(AND(F264="",G264=""),"",SUM($F$7:F264)-SUM($G$7:G264))</f>
      </c>
      <c r="K264" s="6"/>
    </row>
    <row r="265" spans="1:11" x14ac:dyDescent="0.25">
      <c r="A265" s="13"/>
      <c r="B265" s="6"/>
      <c r="C265" s="6"/>
      <c r="D265" s="6"/>
      <c r="E265" s="6"/>
      <c r="F265" s="9"/>
      <c r="G265" s="9"/>
      <c r="H265" s="6"/>
      <c r="I265" s="10">
        <f>IF(OR(G265="",H265&lt;&gt;"Yes"),"",ROUND(G265*0.15/(1+0.15),2))</f>
      </c>
      <c r="J265" s="10">
        <f>IF(AND(F265="",G265=""),"",SUM($F$7:F265)-SUM($G$7:G265))</f>
      </c>
      <c r="K265" s="6"/>
    </row>
    <row r="266" spans="1:11" x14ac:dyDescent="0.25">
      <c r="A266" s="13"/>
      <c r="B266" s="6"/>
      <c r="C266" s="6"/>
      <c r="D266" s="6"/>
      <c r="E266" s="6"/>
      <c r="F266" s="9"/>
      <c r="G266" s="9"/>
      <c r="H266" s="6"/>
      <c r="I266" s="10">
        <f>IF(OR(G266="",H266&lt;&gt;"Yes"),"",ROUND(G266*0.15/(1+0.15),2))</f>
      </c>
      <c r="J266" s="10">
        <f>IF(AND(F266="",G266=""),"",SUM($F$7:F266)-SUM($G$7:G266))</f>
      </c>
      <c r="K266" s="6"/>
    </row>
    <row r="267" spans="1:11" x14ac:dyDescent="0.25">
      <c r="A267" s="13"/>
      <c r="B267" s="6"/>
      <c r="C267" s="6"/>
      <c r="D267" s="6"/>
      <c r="E267" s="6"/>
      <c r="F267" s="9"/>
      <c r="G267" s="9"/>
      <c r="H267" s="6"/>
      <c r="I267" s="10">
        <f>IF(OR(G267="",H267&lt;&gt;"Yes"),"",ROUND(G267*0.15/(1+0.15),2))</f>
      </c>
      <c r="J267" s="10">
        <f>IF(AND(F267="",G267=""),"",SUM($F$7:F267)-SUM($G$7:G267))</f>
      </c>
      <c r="K267" s="6"/>
    </row>
    <row r="268" spans="1:11" x14ac:dyDescent="0.25">
      <c r="A268" s="13"/>
      <c r="B268" s="6"/>
      <c r="C268" s="6"/>
      <c r="D268" s="6"/>
      <c r="E268" s="6"/>
      <c r="F268" s="9"/>
      <c r="G268" s="9"/>
      <c r="H268" s="6"/>
      <c r="I268" s="10">
        <f>IF(OR(G268="",H268&lt;&gt;"Yes"),"",ROUND(G268*0.15/(1+0.15),2))</f>
      </c>
      <c r="J268" s="10">
        <f>IF(AND(F268="",G268=""),"",SUM($F$7:F268)-SUM($G$7:G268))</f>
      </c>
      <c r="K268" s="6"/>
    </row>
    <row r="269" spans="1:11" x14ac:dyDescent="0.25">
      <c r="A269" s="13"/>
      <c r="B269" s="6"/>
      <c r="C269" s="6"/>
      <c r="D269" s="6"/>
      <c r="E269" s="6"/>
      <c r="F269" s="9"/>
      <c r="G269" s="9"/>
      <c r="H269" s="6"/>
      <c r="I269" s="10">
        <f>IF(OR(G269="",H269&lt;&gt;"Yes"),"",ROUND(G269*0.15/(1+0.15),2))</f>
      </c>
      <c r="J269" s="10">
        <f>IF(AND(F269="",G269=""),"",SUM($F$7:F269)-SUM($G$7:G269))</f>
      </c>
      <c r="K269" s="6"/>
    </row>
    <row r="270" spans="1:11" x14ac:dyDescent="0.25">
      <c r="A270" s="13"/>
      <c r="B270" s="6"/>
      <c r="C270" s="6"/>
      <c r="D270" s="6"/>
      <c r="E270" s="6"/>
      <c r="F270" s="9"/>
      <c r="G270" s="9"/>
      <c r="H270" s="6"/>
      <c r="I270" s="10">
        <f>IF(OR(G270="",H270&lt;&gt;"Yes"),"",ROUND(G270*0.15/(1+0.15),2))</f>
      </c>
      <c r="J270" s="10">
        <f>IF(AND(F270="",G270=""),"",SUM($F$7:F270)-SUM($G$7:G270))</f>
      </c>
      <c r="K270" s="6"/>
    </row>
    <row r="271" spans="1:11" x14ac:dyDescent="0.25">
      <c r="A271" s="13"/>
      <c r="B271" s="6"/>
      <c r="C271" s="6"/>
      <c r="D271" s="6"/>
      <c r="E271" s="6"/>
      <c r="F271" s="9"/>
      <c r="G271" s="9"/>
      <c r="H271" s="6"/>
      <c r="I271" s="10">
        <f>IF(OR(G271="",H271&lt;&gt;"Yes"),"",ROUND(G271*0.15/(1+0.15),2))</f>
      </c>
      <c r="J271" s="10">
        <f>IF(AND(F271="",G271=""),"",SUM($F$7:F271)-SUM($G$7:G271))</f>
      </c>
      <c r="K271" s="6"/>
    </row>
    <row r="272" spans="1:11" x14ac:dyDescent="0.25">
      <c r="A272" s="13"/>
      <c r="B272" s="6"/>
      <c r="C272" s="6"/>
      <c r="D272" s="6"/>
      <c r="E272" s="6"/>
      <c r="F272" s="9"/>
      <c r="G272" s="9"/>
      <c r="H272" s="6"/>
      <c r="I272" s="10">
        <f>IF(OR(G272="",H272&lt;&gt;"Yes"),"",ROUND(G272*0.15/(1+0.15),2))</f>
      </c>
      <c r="J272" s="10">
        <f>IF(AND(F272="",G272=""),"",SUM($F$7:F272)-SUM($G$7:G272))</f>
      </c>
      <c r="K272" s="6"/>
    </row>
    <row r="273" spans="1:11" x14ac:dyDescent="0.25">
      <c r="A273" s="13"/>
      <c r="B273" s="6"/>
      <c r="C273" s="6"/>
      <c r="D273" s="6"/>
      <c r="E273" s="6"/>
      <c r="F273" s="9"/>
      <c r="G273" s="9"/>
      <c r="H273" s="6"/>
      <c r="I273" s="10">
        <f>IF(OR(G273="",H273&lt;&gt;"Yes"),"",ROUND(G273*0.15/(1+0.15),2))</f>
      </c>
      <c r="J273" s="10">
        <f>IF(AND(F273="",G273=""),"",SUM($F$7:F273)-SUM($G$7:G273))</f>
      </c>
      <c r="K273" s="6"/>
    </row>
    <row r="274" spans="1:11" x14ac:dyDescent="0.25">
      <c r="A274" s="13"/>
      <c r="B274" s="6"/>
      <c r="C274" s="6"/>
      <c r="D274" s="6"/>
      <c r="E274" s="6"/>
      <c r="F274" s="9"/>
      <c r="G274" s="9"/>
      <c r="H274" s="6"/>
      <c r="I274" s="10">
        <f>IF(OR(G274="",H274&lt;&gt;"Yes"),"",ROUND(G274*0.15/(1+0.15),2))</f>
      </c>
      <c r="J274" s="10">
        <f>IF(AND(F274="",G274=""),"",SUM($F$7:F274)-SUM($G$7:G274))</f>
      </c>
      <c r="K274" s="6"/>
    </row>
    <row r="275" spans="1:11" x14ac:dyDescent="0.25">
      <c r="A275" s="13"/>
      <c r="B275" s="6"/>
      <c r="C275" s="6"/>
      <c r="D275" s="6"/>
      <c r="E275" s="6"/>
      <c r="F275" s="9"/>
      <c r="G275" s="9"/>
      <c r="H275" s="6"/>
      <c r="I275" s="10">
        <f>IF(OR(G275="",H275&lt;&gt;"Yes"),"",ROUND(G275*0.15/(1+0.15),2))</f>
      </c>
      <c r="J275" s="10">
        <f>IF(AND(F275="",G275=""),"",SUM($F$7:F275)-SUM($G$7:G275))</f>
      </c>
      <c r="K275" s="6"/>
    </row>
    <row r="276" spans="1:11" x14ac:dyDescent="0.25">
      <c r="A276" s="13"/>
      <c r="B276" s="6"/>
      <c r="C276" s="6"/>
      <c r="D276" s="6"/>
      <c r="E276" s="6"/>
      <c r="F276" s="9"/>
      <c r="G276" s="9"/>
      <c r="H276" s="6"/>
      <c r="I276" s="10">
        <f>IF(OR(G276="",H276&lt;&gt;"Yes"),"",ROUND(G276*0.15/(1+0.15),2))</f>
      </c>
      <c r="J276" s="10">
        <f>IF(AND(F276="",G276=""),"",SUM($F$7:F276)-SUM($G$7:G276))</f>
      </c>
      <c r="K276" s="6"/>
    </row>
    <row r="277" spans="1:11" x14ac:dyDescent="0.25">
      <c r="A277" s="13"/>
      <c r="B277" s="6"/>
      <c r="C277" s="6"/>
      <c r="D277" s="6"/>
      <c r="E277" s="6"/>
      <c r="F277" s="9"/>
      <c r="G277" s="9"/>
      <c r="H277" s="6"/>
      <c r="I277" s="10">
        <f>IF(OR(G277="",H277&lt;&gt;"Yes"),"",ROUND(G277*0.15/(1+0.15),2))</f>
      </c>
      <c r="J277" s="10">
        <f>IF(AND(F277="",G277=""),"",SUM($F$7:F277)-SUM($G$7:G277))</f>
      </c>
      <c r="K277" s="6"/>
    </row>
    <row r="278" spans="1:11" x14ac:dyDescent="0.25">
      <c r="A278" s="13"/>
      <c r="B278" s="6"/>
      <c r="C278" s="6"/>
      <c r="D278" s="6"/>
      <c r="E278" s="6"/>
      <c r="F278" s="9"/>
      <c r="G278" s="9"/>
      <c r="H278" s="6"/>
      <c r="I278" s="10">
        <f>IF(OR(G278="",H278&lt;&gt;"Yes"),"",ROUND(G278*0.15/(1+0.15),2))</f>
      </c>
      <c r="J278" s="10">
        <f>IF(AND(F278="",G278=""),"",SUM($F$7:F278)-SUM($G$7:G278))</f>
      </c>
      <c r="K278" s="6"/>
    </row>
    <row r="279" spans="1:11" x14ac:dyDescent="0.25">
      <c r="A279" s="13"/>
      <c r="B279" s="6"/>
      <c r="C279" s="6"/>
      <c r="D279" s="6"/>
      <c r="E279" s="6"/>
      <c r="F279" s="9"/>
      <c r="G279" s="9"/>
      <c r="H279" s="6"/>
      <c r="I279" s="10">
        <f>IF(OR(G279="",H279&lt;&gt;"Yes"),"",ROUND(G279*0.15/(1+0.15),2))</f>
      </c>
      <c r="J279" s="10">
        <f>IF(AND(F279="",G279=""),"",SUM($F$7:F279)-SUM($G$7:G279))</f>
      </c>
      <c r="K279" s="6"/>
    </row>
    <row r="280" spans="1:11" x14ac:dyDescent="0.25">
      <c r="A280" s="13"/>
      <c r="B280" s="6"/>
      <c r="C280" s="6"/>
      <c r="D280" s="6"/>
      <c r="E280" s="6"/>
      <c r="F280" s="9"/>
      <c r="G280" s="9"/>
      <c r="H280" s="6"/>
      <c r="I280" s="10">
        <f>IF(OR(G280="",H280&lt;&gt;"Yes"),"",ROUND(G280*0.15/(1+0.15),2))</f>
      </c>
      <c r="J280" s="10">
        <f>IF(AND(F280="",G280=""),"",SUM($F$7:F280)-SUM($G$7:G280))</f>
      </c>
      <c r="K280" s="6"/>
    </row>
    <row r="281" spans="1:11" x14ac:dyDescent="0.25">
      <c r="A281" s="13"/>
      <c r="B281" s="6"/>
      <c r="C281" s="6"/>
      <c r="D281" s="6"/>
      <c r="E281" s="6"/>
      <c r="F281" s="9"/>
      <c r="G281" s="9"/>
      <c r="H281" s="6"/>
      <c r="I281" s="10">
        <f>IF(OR(G281="",H281&lt;&gt;"Yes"),"",ROUND(G281*0.15/(1+0.15),2))</f>
      </c>
      <c r="J281" s="10">
        <f>IF(AND(F281="",G281=""),"",SUM($F$7:F281)-SUM($G$7:G281))</f>
      </c>
      <c r="K281" s="6"/>
    </row>
    <row r="282" spans="1:11" x14ac:dyDescent="0.25">
      <c r="A282" s="13"/>
      <c r="B282" s="6"/>
      <c r="C282" s="6"/>
      <c r="D282" s="6"/>
      <c r="E282" s="6"/>
      <c r="F282" s="9"/>
      <c r="G282" s="9"/>
      <c r="H282" s="6"/>
      <c r="I282" s="10">
        <f>IF(OR(G282="",H282&lt;&gt;"Yes"),"",ROUND(G282*0.15/(1+0.15),2))</f>
      </c>
      <c r="J282" s="10">
        <f>IF(AND(F282="",G282=""),"",SUM($F$7:F282)-SUM($G$7:G282))</f>
      </c>
      <c r="K282" s="6"/>
    </row>
    <row r="283" spans="1:11" x14ac:dyDescent="0.25">
      <c r="A283" s="13"/>
      <c r="B283" s="6"/>
      <c r="C283" s="6"/>
      <c r="D283" s="6"/>
      <c r="E283" s="6"/>
      <c r="F283" s="9"/>
      <c r="G283" s="9"/>
      <c r="H283" s="6"/>
      <c r="I283" s="10">
        <f>IF(OR(G283="",H283&lt;&gt;"Yes"),"",ROUND(G283*0.15/(1+0.15),2))</f>
      </c>
      <c r="J283" s="10">
        <f>IF(AND(F283="",G283=""),"",SUM($F$7:F283)-SUM($G$7:G283))</f>
      </c>
      <c r="K283" s="6"/>
    </row>
    <row r="284" spans="1:11" x14ac:dyDescent="0.25">
      <c r="A284" s="13"/>
      <c r="B284" s="6"/>
      <c r="C284" s="6"/>
      <c r="D284" s="6"/>
      <c r="E284" s="6"/>
      <c r="F284" s="9"/>
      <c r="G284" s="9"/>
      <c r="H284" s="6"/>
      <c r="I284" s="10">
        <f>IF(OR(G284="",H284&lt;&gt;"Yes"),"",ROUND(G284*0.15/(1+0.15),2))</f>
      </c>
      <c r="J284" s="10">
        <f>IF(AND(F284="",G284=""),"",SUM($F$7:F284)-SUM($G$7:G284))</f>
      </c>
      <c r="K284" s="6"/>
    </row>
    <row r="285" spans="1:11" x14ac:dyDescent="0.25">
      <c r="A285" s="13"/>
      <c r="B285" s="6"/>
      <c r="C285" s="6"/>
      <c r="D285" s="6"/>
      <c r="E285" s="6"/>
      <c r="F285" s="9"/>
      <c r="G285" s="9"/>
      <c r="H285" s="6"/>
      <c r="I285" s="10">
        <f>IF(OR(G285="",H285&lt;&gt;"Yes"),"",ROUND(G285*0.15/(1+0.15),2))</f>
      </c>
      <c r="J285" s="10">
        <f>IF(AND(F285="",G285=""),"",SUM($F$7:F285)-SUM($G$7:G285))</f>
      </c>
      <c r="K285" s="6"/>
    </row>
    <row r="286" spans="1:11" x14ac:dyDescent="0.25">
      <c r="A286" s="13"/>
      <c r="B286" s="6"/>
      <c r="C286" s="6"/>
      <c r="D286" s="6"/>
      <c r="E286" s="6"/>
      <c r="F286" s="9"/>
      <c r="G286" s="9"/>
      <c r="H286" s="6"/>
      <c r="I286" s="10">
        <f>IF(OR(G286="",H286&lt;&gt;"Yes"),"",ROUND(G286*0.15/(1+0.15),2))</f>
      </c>
      <c r="J286" s="10">
        <f>IF(AND(F286="",G286=""),"",SUM($F$7:F286)-SUM($G$7:G286))</f>
      </c>
      <c r="K286" s="6"/>
    </row>
    <row r="287" spans="1:11" x14ac:dyDescent="0.25">
      <c r="A287" s="13"/>
      <c r="B287" s="6"/>
      <c r="C287" s="6"/>
      <c r="D287" s="6"/>
      <c r="E287" s="6"/>
      <c r="F287" s="9"/>
      <c r="G287" s="9"/>
      <c r="H287" s="6"/>
      <c r="I287" s="10">
        <f>IF(OR(G287="",H287&lt;&gt;"Yes"),"",ROUND(G287*0.15/(1+0.15),2))</f>
      </c>
      <c r="J287" s="10">
        <f>IF(AND(F287="",G287=""),"",SUM($F$7:F287)-SUM($G$7:G287))</f>
      </c>
      <c r="K287" s="6"/>
    </row>
    <row r="288" spans="1:11" x14ac:dyDescent="0.25">
      <c r="A288" s="13"/>
      <c r="B288" s="6"/>
      <c r="C288" s="6"/>
      <c r="D288" s="6"/>
      <c r="E288" s="6"/>
      <c r="F288" s="9"/>
      <c r="G288" s="9"/>
      <c r="H288" s="6"/>
      <c r="I288" s="10">
        <f>IF(OR(G288="",H288&lt;&gt;"Yes"),"",ROUND(G288*0.15/(1+0.15),2))</f>
      </c>
      <c r="J288" s="10">
        <f>IF(AND(F288="",G288=""),"",SUM($F$7:F288)-SUM($G$7:G288))</f>
      </c>
      <c r="K288" s="6"/>
    </row>
    <row r="289" spans="1:11" x14ac:dyDescent="0.25">
      <c r="A289" s="13"/>
      <c r="B289" s="6"/>
      <c r="C289" s="6"/>
      <c r="D289" s="6"/>
      <c r="E289" s="6"/>
      <c r="F289" s="9"/>
      <c r="G289" s="9"/>
      <c r="H289" s="6"/>
      <c r="I289" s="10">
        <f>IF(OR(G289="",H289&lt;&gt;"Yes"),"",ROUND(G289*0.15/(1+0.15),2))</f>
      </c>
      <c r="J289" s="10">
        <f>IF(AND(F289="",G289=""),"",SUM($F$7:F289)-SUM($G$7:G289))</f>
      </c>
      <c r="K289" s="6"/>
    </row>
    <row r="290" spans="1:11" x14ac:dyDescent="0.25">
      <c r="A290" s="13"/>
      <c r="B290" s="6"/>
      <c r="C290" s="6"/>
      <c r="D290" s="6"/>
      <c r="E290" s="6"/>
      <c r="F290" s="9"/>
      <c r="G290" s="9"/>
      <c r="H290" s="6"/>
      <c r="I290" s="10">
        <f>IF(OR(G290="",H290&lt;&gt;"Yes"),"",ROUND(G290*0.15/(1+0.15),2))</f>
      </c>
      <c r="J290" s="10">
        <f>IF(AND(F290="",G290=""),"",SUM($F$7:F290)-SUM($G$7:G290))</f>
      </c>
      <c r="K290" s="6"/>
    </row>
    <row r="291" spans="1:11" x14ac:dyDescent="0.25">
      <c r="A291" s="13"/>
      <c r="B291" s="6"/>
      <c r="C291" s="6"/>
      <c r="D291" s="6"/>
      <c r="E291" s="6"/>
      <c r="F291" s="9"/>
      <c r="G291" s="9"/>
      <c r="H291" s="6"/>
      <c r="I291" s="10">
        <f>IF(OR(G291="",H291&lt;&gt;"Yes"),"",ROUND(G291*0.15/(1+0.15),2))</f>
      </c>
      <c r="J291" s="10">
        <f>IF(AND(F291="",G291=""),"",SUM($F$7:F291)-SUM($G$7:G291))</f>
      </c>
      <c r="K291" s="6"/>
    </row>
    <row r="292" spans="1:11" x14ac:dyDescent="0.25">
      <c r="A292" s="13"/>
      <c r="B292" s="6"/>
      <c r="C292" s="6"/>
      <c r="D292" s="6"/>
      <c r="E292" s="6"/>
      <c r="F292" s="9"/>
      <c r="G292" s="9"/>
      <c r="H292" s="6"/>
      <c r="I292" s="10">
        <f>IF(OR(G292="",H292&lt;&gt;"Yes"),"",ROUND(G292*0.15/(1+0.15),2))</f>
      </c>
      <c r="J292" s="10">
        <f>IF(AND(F292="",G292=""),"",SUM($F$7:F292)-SUM($G$7:G292))</f>
      </c>
      <c r="K292" s="6"/>
    </row>
    <row r="293" spans="1:11" x14ac:dyDescent="0.25">
      <c r="A293" s="13"/>
      <c r="B293" s="6"/>
      <c r="C293" s="6"/>
      <c r="D293" s="6"/>
      <c r="E293" s="6"/>
      <c r="F293" s="9"/>
      <c r="G293" s="9"/>
      <c r="H293" s="6"/>
      <c r="I293" s="10">
        <f>IF(OR(G293="",H293&lt;&gt;"Yes"),"",ROUND(G293*0.15/(1+0.15),2))</f>
      </c>
      <c r="J293" s="10">
        <f>IF(AND(F293="",G293=""),"",SUM($F$7:F293)-SUM($G$7:G293))</f>
      </c>
      <c r="K293" s="6"/>
    </row>
    <row r="294" spans="1:11" x14ac:dyDescent="0.25">
      <c r="A294" s="13"/>
      <c r="B294" s="6"/>
      <c r="C294" s="6"/>
      <c r="D294" s="6"/>
      <c r="E294" s="6"/>
      <c r="F294" s="9"/>
      <c r="G294" s="9"/>
      <c r="H294" s="6"/>
      <c r="I294" s="10">
        <f>IF(OR(G294="",H294&lt;&gt;"Yes"),"",ROUND(G294*0.15/(1+0.15),2))</f>
      </c>
      <c r="J294" s="10">
        <f>IF(AND(F294="",G294=""),"",SUM($F$7:F294)-SUM($G$7:G294))</f>
      </c>
      <c r="K294" s="6"/>
    </row>
    <row r="295" spans="1:11" x14ac:dyDescent="0.25">
      <c r="A295" s="13"/>
      <c r="B295" s="6"/>
      <c r="C295" s="6"/>
      <c r="D295" s="6"/>
      <c r="E295" s="6"/>
      <c r="F295" s="9"/>
      <c r="G295" s="9"/>
      <c r="H295" s="6"/>
      <c r="I295" s="10">
        <f>IF(OR(G295="",H295&lt;&gt;"Yes"),"",ROUND(G295*0.15/(1+0.15),2))</f>
      </c>
      <c r="J295" s="10">
        <f>IF(AND(F295="",G295=""),"",SUM($F$7:F295)-SUM($G$7:G295))</f>
      </c>
      <c r="K295" s="6"/>
    </row>
    <row r="296" spans="1:11" x14ac:dyDescent="0.25">
      <c r="A296" s="13"/>
      <c r="B296" s="6"/>
      <c r="C296" s="6"/>
      <c r="D296" s="6"/>
      <c r="E296" s="6"/>
      <c r="F296" s="9"/>
      <c r="G296" s="9"/>
      <c r="H296" s="6"/>
      <c r="I296" s="10">
        <f>IF(OR(G296="",H296&lt;&gt;"Yes"),"",ROUND(G296*0.15/(1+0.15),2))</f>
      </c>
      <c r="J296" s="10">
        <f>IF(AND(F296="",G296=""),"",SUM($F$7:F296)-SUM($G$7:G296))</f>
      </c>
      <c r="K296" s="6"/>
    </row>
    <row r="297" spans="1:11" x14ac:dyDescent="0.25">
      <c r="A297" s="13"/>
      <c r="B297" s="6"/>
      <c r="C297" s="6"/>
      <c r="D297" s="6"/>
      <c r="E297" s="6"/>
      <c r="F297" s="9"/>
      <c r="G297" s="9"/>
      <c r="H297" s="6"/>
      <c r="I297" s="10">
        <f>IF(OR(G297="",H297&lt;&gt;"Yes"),"",ROUND(G297*0.15/(1+0.15),2))</f>
      </c>
      <c r="J297" s="10">
        <f>IF(AND(F297="",G297=""),"",SUM($F$7:F297)-SUM($G$7:G297))</f>
      </c>
      <c r="K297" s="6"/>
    </row>
    <row r="298" spans="1:11" x14ac:dyDescent="0.25">
      <c r="A298" s="13"/>
      <c r="B298" s="6"/>
      <c r="C298" s="6"/>
      <c r="D298" s="6"/>
      <c r="E298" s="6"/>
      <c r="F298" s="9"/>
      <c r="G298" s="9"/>
      <c r="H298" s="6"/>
      <c r="I298" s="10">
        <f>IF(OR(G298="",H298&lt;&gt;"Yes"),"",ROUND(G298*0.15/(1+0.15),2))</f>
      </c>
      <c r="J298" s="10">
        <f>IF(AND(F298="",G298=""),"",SUM($F$7:F298)-SUM($G$7:G298))</f>
      </c>
      <c r="K298" s="6"/>
    </row>
    <row r="299" spans="1:11" x14ac:dyDescent="0.25">
      <c r="A299" s="13"/>
      <c r="B299" s="6"/>
      <c r="C299" s="6"/>
      <c r="D299" s="6"/>
      <c r="E299" s="6"/>
      <c r="F299" s="9"/>
      <c r="G299" s="9"/>
      <c r="H299" s="6"/>
      <c r="I299" s="10">
        <f>IF(OR(G299="",H299&lt;&gt;"Yes"),"",ROUND(G299*0.15/(1+0.15),2))</f>
      </c>
      <c r="J299" s="10">
        <f>IF(AND(F299="",G299=""),"",SUM($F$7:F299)-SUM($G$7:G299))</f>
      </c>
      <c r="K299" s="6"/>
    </row>
    <row r="300" spans="1:11" x14ac:dyDescent="0.25">
      <c r="A300" s="13"/>
      <c r="B300" s="6"/>
      <c r="C300" s="6"/>
      <c r="D300" s="6"/>
      <c r="E300" s="6"/>
      <c r="F300" s="9"/>
      <c r="G300" s="9"/>
      <c r="H300" s="6"/>
      <c r="I300" s="10">
        <f>IF(OR(G300="",H300&lt;&gt;"Yes"),"",ROUND(G300*0.15/(1+0.15),2))</f>
      </c>
      <c r="J300" s="10">
        <f>IF(AND(F300="",G300=""),"",SUM($F$7:F300)-SUM($G$7:G300))</f>
      </c>
      <c r="K300" s="6"/>
    </row>
    <row r="301" spans="1:11" x14ac:dyDescent="0.25">
      <c r="A301" s="13"/>
      <c r="B301" s="6"/>
      <c r="C301" s="6"/>
      <c r="D301" s="6"/>
      <c r="E301" s="6"/>
      <c r="F301" s="9"/>
      <c r="G301" s="9"/>
      <c r="H301" s="6"/>
      <c r="I301" s="10">
        <f>IF(OR(G301="",H301&lt;&gt;"Yes"),"",ROUND(G301*0.15/(1+0.15),2))</f>
      </c>
      <c r="J301" s="10">
        <f>IF(AND(F301="",G301=""),"",SUM($F$7:F301)-SUM($G$7:G301))</f>
      </c>
      <c r="K301" s="6"/>
    </row>
    <row r="302" spans="1:11" x14ac:dyDescent="0.25">
      <c r="A302" s="13"/>
      <c r="B302" s="6"/>
      <c r="C302" s="6"/>
      <c r="D302" s="6"/>
      <c r="E302" s="6"/>
      <c r="F302" s="9"/>
      <c r="G302" s="9"/>
      <c r="H302" s="6"/>
      <c r="I302" s="10">
        <f>IF(OR(G302="",H302&lt;&gt;"Yes"),"",ROUND(G302*0.15/(1+0.15),2))</f>
      </c>
      <c r="J302" s="10">
        <f>IF(AND(F302="",G302=""),"",SUM($F$7:F302)-SUM($G$7:G302))</f>
      </c>
      <c r="K302" s="6"/>
    </row>
    <row r="303" spans="1:11" x14ac:dyDescent="0.25">
      <c r="A303" s="13"/>
      <c r="B303" s="6"/>
      <c r="C303" s="6"/>
      <c r="D303" s="6"/>
      <c r="E303" s="6"/>
      <c r="F303" s="9"/>
      <c r="G303" s="9"/>
      <c r="H303" s="6"/>
      <c r="I303" s="10">
        <f>IF(OR(G303="",H303&lt;&gt;"Yes"),"",ROUND(G303*0.15/(1+0.15),2))</f>
      </c>
      <c r="J303" s="10">
        <f>IF(AND(F303="",G303=""),"",SUM($F$7:F303)-SUM($G$7:G303))</f>
      </c>
      <c r="K303" s="6"/>
    </row>
    <row r="304" spans="1:11" x14ac:dyDescent="0.25">
      <c r="A304" s="13"/>
      <c r="B304" s="6"/>
      <c r="C304" s="6"/>
      <c r="D304" s="6"/>
      <c r="E304" s="6"/>
      <c r="F304" s="9"/>
      <c r="G304" s="9"/>
      <c r="H304" s="6"/>
      <c r="I304" s="10">
        <f>IF(OR(G304="",H304&lt;&gt;"Yes"),"",ROUND(G304*0.15/(1+0.15),2))</f>
      </c>
      <c r="J304" s="10">
        <f>IF(AND(F304="",G304=""),"",SUM($F$7:F304)-SUM($G$7:G304))</f>
      </c>
      <c r="K304" s="6"/>
    </row>
    <row r="305" spans="1:11" x14ac:dyDescent="0.25">
      <c r="A305" s="13"/>
      <c r="B305" s="6"/>
      <c r="C305" s="6"/>
      <c r="D305" s="6"/>
      <c r="E305" s="6"/>
      <c r="F305" s="9"/>
      <c r="G305" s="9"/>
      <c r="H305" s="6"/>
      <c r="I305" s="10">
        <f>IF(OR(G305="",H305&lt;&gt;"Yes"),"",ROUND(G305*0.15/(1+0.15),2))</f>
      </c>
      <c r="J305" s="10">
        <f>IF(AND(F305="",G305=""),"",SUM($F$7:F305)-SUM($G$7:G305))</f>
      </c>
      <c r="K305" s="6"/>
    </row>
    <row r="306" spans="1:11" x14ac:dyDescent="0.25">
      <c r="A306" s="13"/>
      <c r="B306" s="6"/>
      <c r="C306" s="6"/>
      <c r="D306" s="6"/>
      <c r="E306" s="6"/>
      <c r="F306" s="9"/>
      <c r="G306" s="9"/>
      <c r="H306" s="6"/>
      <c r="I306" s="10">
        <f>IF(OR(G306="",H306&lt;&gt;"Yes"),"",ROUND(G306*0.15/(1+0.15),2))</f>
      </c>
      <c r="J306" s="10">
        <f>IF(AND(F306="",G306=""),"",SUM($F$7:F306)-SUM($G$7:G306))</f>
      </c>
      <c r="K306" s="6"/>
    </row>
    <row r="307" spans="1:11" x14ac:dyDescent="0.25">
      <c r="A307" s="13"/>
      <c r="B307" s="6"/>
      <c r="C307" s="6"/>
      <c r="D307" s="6"/>
      <c r="E307" s="6"/>
      <c r="F307" s="9"/>
      <c r="G307" s="9"/>
      <c r="H307" s="6"/>
      <c r="I307" s="10">
        <f>IF(OR(G307="",H307&lt;&gt;"Yes"),"",ROUND(G307*0.15/(1+0.15),2))</f>
      </c>
      <c r="J307" s="10">
        <f>IF(AND(F307="",G307=""),"",SUM($F$7:F307)-SUM($G$7:G307))</f>
      </c>
      <c r="K307" s="6"/>
    </row>
    <row r="308" spans="1:11" x14ac:dyDescent="0.25">
      <c r="A308" s="13"/>
      <c r="B308" s="6"/>
      <c r="C308" s="6"/>
      <c r="D308" s="6"/>
      <c r="E308" s="6"/>
      <c r="F308" s="9"/>
      <c r="G308" s="9"/>
      <c r="H308" s="6"/>
      <c r="I308" s="10">
        <f>IF(OR(G308="",H308&lt;&gt;"Yes"),"",ROUND(G308*0.15/(1+0.15),2))</f>
      </c>
      <c r="J308" s="10">
        <f>IF(AND(F308="",G308=""),"",SUM($F$7:F308)-SUM($G$7:G308))</f>
      </c>
      <c r="K308" s="6"/>
    </row>
    <row r="309" spans="1:11" x14ac:dyDescent="0.25">
      <c r="A309" s="13"/>
      <c r="B309" s="6"/>
      <c r="C309" s="6"/>
      <c r="D309" s="6"/>
      <c r="E309" s="6"/>
      <c r="F309" s="9"/>
      <c r="G309" s="9"/>
      <c r="H309" s="6"/>
      <c r="I309" s="10">
        <f>IF(OR(G309="",H309&lt;&gt;"Yes"),"",ROUND(G309*0.15/(1+0.15),2))</f>
      </c>
      <c r="J309" s="10">
        <f>IF(AND(F309="",G309=""),"",SUM($F$7:F309)-SUM($G$7:G309))</f>
      </c>
      <c r="K309" s="6"/>
    </row>
    <row r="310" spans="1:11" x14ac:dyDescent="0.25">
      <c r="A310" s="13"/>
      <c r="B310" s="6"/>
      <c r="C310" s="6"/>
      <c r="D310" s="6"/>
      <c r="E310" s="6"/>
      <c r="F310" s="9"/>
      <c r="G310" s="9"/>
      <c r="H310" s="6"/>
      <c r="I310" s="10">
        <f>IF(OR(G310="",H310&lt;&gt;"Yes"),"",ROUND(G310*0.15/(1+0.15),2))</f>
      </c>
      <c r="J310" s="10">
        <f>IF(AND(F310="",G310=""),"",SUM($F$7:F310)-SUM($G$7:G310))</f>
      </c>
      <c r="K310" s="6"/>
    </row>
    <row r="311" spans="1:11" x14ac:dyDescent="0.25">
      <c r="A311" s="13"/>
      <c r="B311" s="6"/>
      <c r="C311" s="6"/>
      <c r="D311" s="6"/>
      <c r="E311" s="6"/>
      <c r="F311" s="9"/>
      <c r="G311" s="9"/>
      <c r="H311" s="6"/>
      <c r="I311" s="10">
        <f>IF(OR(G311="",H311&lt;&gt;"Yes"),"",ROUND(G311*0.15/(1+0.15),2))</f>
      </c>
      <c r="J311" s="10">
        <f>IF(AND(F311="",G311=""),"",SUM($F$7:F311)-SUM($G$7:G311))</f>
      </c>
      <c r="K311" s="6"/>
    </row>
    <row r="312" spans="1:11" x14ac:dyDescent="0.25">
      <c r="A312" s="13"/>
      <c r="B312" s="6"/>
      <c r="C312" s="6"/>
      <c r="D312" s="6"/>
      <c r="E312" s="6"/>
      <c r="F312" s="9"/>
      <c r="G312" s="9"/>
      <c r="H312" s="6"/>
      <c r="I312" s="10">
        <f>IF(OR(G312="",H312&lt;&gt;"Yes"),"",ROUND(G312*0.15/(1+0.15),2))</f>
      </c>
      <c r="J312" s="10">
        <f>IF(AND(F312="",G312=""),"",SUM($F$7:F312)-SUM($G$7:G312))</f>
      </c>
      <c r="K312" s="6"/>
    </row>
    <row r="313" spans="1:11" x14ac:dyDescent="0.25">
      <c r="A313" s="13"/>
      <c r="B313" s="6"/>
      <c r="C313" s="6"/>
      <c r="D313" s="6"/>
      <c r="E313" s="6"/>
      <c r="F313" s="9"/>
      <c r="G313" s="9"/>
      <c r="H313" s="6"/>
      <c r="I313" s="10">
        <f>IF(OR(G313="",H313&lt;&gt;"Yes"),"",ROUND(G313*0.15/(1+0.15),2))</f>
      </c>
      <c r="J313" s="10">
        <f>IF(AND(F313="",G313=""),"",SUM($F$7:F313)-SUM($G$7:G313))</f>
      </c>
      <c r="K313" s="6"/>
    </row>
    <row r="314" spans="1:11" x14ac:dyDescent="0.25">
      <c r="A314" s="13"/>
      <c r="B314" s="6"/>
      <c r="C314" s="6"/>
      <c r="D314" s="6"/>
      <c r="E314" s="6"/>
      <c r="F314" s="9"/>
      <c r="G314" s="9"/>
      <c r="H314" s="6"/>
      <c r="I314" s="10">
        <f>IF(OR(G314="",H314&lt;&gt;"Yes"),"",ROUND(G314*0.15/(1+0.15),2))</f>
      </c>
      <c r="J314" s="10">
        <f>IF(AND(F314="",G314=""),"",SUM($F$7:F314)-SUM($G$7:G314))</f>
      </c>
      <c r="K314" s="6"/>
    </row>
    <row r="315" spans="1:11" x14ac:dyDescent="0.25">
      <c r="A315" s="13"/>
      <c r="B315" s="6"/>
      <c r="C315" s="6"/>
      <c r="D315" s="6"/>
      <c r="E315" s="6"/>
      <c r="F315" s="9"/>
      <c r="G315" s="9"/>
      <c r="H315" s="6"/>
      <c r="I315" s="10">
        <f>IF(OR(G315="",H315&lt;&gt;"Yes"),"",ROUND(G315*0.15/(1+0.15),2))</f>
      </c>
      <c r="J315" s="10">
        <f>IF(AND(F315="",G315=""),"",SUM($F$7:F315)-SUM($G$7:G315))</f>
      </c>
      <c r="K315" s="6"/>
    </row>
    <row r="316" spans="1:11" x14ac:dyDescent="0.25">
      <c r="A316" s="13"/>
      <c r="B316" s="6"/>
      <c r="C316" s="6"/>
      <c r="D316" s="6"/>
      <c r="E316" s="6"/>
      <c r="F316" s="9"/>
      <c r="G316" s="9"/>
      <c r="H316" s="6"/>
      <c r="I316" s="10">
        <f>IF(OR(G316="",H316&lt;&gt;"Yes"),"",ROUND(G316*0.15/(1+0.15),2))</f>
      </c>
      <c r="J316" s="10">
        <f>IF(AND(F316="",G316=""),"",SUM($F$7:F316)-SUM($G$7:G316))</f>
      </c>
      <c r="K316" s="6"/>
    </row>
    <row r="317" spans="1:11" x14ac:dyDescent="0.25">
      <c r="A317" s="13"/>
      <c r="B317" s="6"/>
      <c r="C317" s="6"/>
      <c r="D317" s="6"/>
      <c r="E317" s="6"/>
      <c r="F317" s="9"/>
      <c r="G317" s="9"/>
      <c r="H317" s="6"/>
      <c r="I317" s="10">
        <f>IF(OR(G317="",H317&lt;&gt;"Yes"),"",ROUND(G317*0.15/(1+0.15),2))</f>
      </c>
      <c r="J317" s="10">
        <f>IF(AND(F317="",G317=""),"",SUM($F$7:F317)-SUM($G$7:G317))</f>
      </c>
      <c r="K317" s="6"/>
    </row>
    <row r="318" spans="1:11" x14ac:dyDescent="0.25">
      <c r="A318" s="13"/>
      <c r="B318" s="6"/>
      <c r="C318" s="6"/>
      <c r="D318" s="6"/>
      <c r="E318" s="6"/>
      <c r="F318" s="9"/>
      <c r="G318" s="9"/>
      <c r="H318" s="6"/>
      <c r="I318" s="10">
        <f>IF(OR(G318="",H318&lt;&gt;"Yes"),"",ROUND(G318*0.15/(1+0.15),2))</f>
      </c>
      <c r="J318" s="10">
        <f>IF(AND(F318="",G318=""),"",SUM($F$7:F318)-SUM($G$7:G318))</f>
      </c>
      <c r="K318" s="6"/>
    </row>
    <row r="319" spans="1:11" x14ac:dyDescent="0.25">
      <c r="A319" s="13"/>
      <c r="B319" s="6"/>
      <c r="C319" s="6"/>
      <c r="D319" s="6"/>
      <c r="E319" s="6"/>
      <c r="F319" s="9"/>
      <c r="G319" s="9"/>
      <c r="H319" s="6"/>
      <c r="I319" s="10">
        <f>IF(OR(G319="",H319&lt;&gt;"Yes"),"",ROUND(G319*0.15/(1+0.15),2))</f>
      </c>
      <c r="J319" s="10">
        <f>IF(AND(F319="",G319=""),"",SUM($F$7:F319)-SUM($G$7:G319))</f>
      </c>
      <c r="K319" s="6"/>
    </row>
    <row r="320" spans="1:11" x14ac:dyDescent="0.25">
      <c r="A320" s="13"/>
      <c r="B320" s="6"/>
      <c r="C320" s="6"/>
      <c r="D320" s="6"/>
      <c r="E320" s="6"/>
      <c r="F320" s="9"/>
      <c r="G320" s="9"/>
      <c r="H320" s="6"/>
      <c r="I320" s="10">
        <f>IF(OR(G320="",H320&lt;&gt;"Yes"),"",ROUND(G320*0.15/(1+0.15),2))</f>
      </c>
      <c r="J320" s="10">
        <f>IF(AND(F320="",G320=""),"",SUM($F$7:F320)-SUM($G$7:G320))</f>
      </c>
      <c r="K320" s="6"/>
    </row>
    <row r="321" spans="1:11" x14ac:dyDescent="0.25">
      <c r="A321" s="13"/>
      <c r="B321" s="6"/>
      <c r="C321" s="6"/>
      <c r="D321" s="6"/>
      <c r="E321" s="6"/>
      <c r="F321" s="9"/>
      <c r="G321" s="9"/>
      <c r="H321" s="6"/>
      <c r="I321" s="10">
        <f>IF(OR(G321="",H321&lt;&gt;"Yes"),"",ROUND(G321*0.15/(1+0.15),2))</f>
      </c>
      <c r="J321" s="10">
        <f>IF(AND(F321="",G321=""),"",SUM($F$7:F321)-SUM($G$7:G321))</f>
      </c>
      <c r="K321" s="6"/>
    </row>
    <row r="322" spans="1:11" x14ac:dyDescent="0.25">
      <c r="A322" s="13"/>
      <c r="B322" s="6"/>
      <c r="C322" s="6"/>
      <c r="D322" s="6"/>
      <c r="E322" s="6"/>
      <c r="F322" s="9"/>
      <c r="G322" s="9"/>
      <c r="H322" s="6"/>
      <c r="I322" s="10">
        <f>IF(OR(G322="",H322&lt;&gt;"Yes"),"",ROUND(G322*0.15/(1+0.15),2))</f>
      </c>
      <c r="J322" s="10">
        <f>IF(AND(F322="",G322=""),"",SUM($F$7:F322)-SUM($G$7:G322))</f>
      </c>
      <c r="K322" s="6"/>
    </row>
    <row r="323" spans="1:11" x14ac:dyDescent="0.25">
      <c r="A323" s="13"/>
      <c r="B323" s="6"/>
      <c r="C323" s="6"/>
      <c r="D323" s="6"/>
      <c r="E323" s="6"/>
      <c r="F323" s="9"/>
      <c r="G323" s="9"/>
      <c r="H323" s="6"/>
      <c r="I323" s="10">
        <f>IF(OR(G323="",H323&lt;&gt;"Yes"),"",ROUND(G323*0.15/(1+0.15),2))</f>
      </c>
      <c r="J323" s="10">
        <f>IF(AND(F323="",G323=""),"",SUM($F$7:F323)-SUM($G$7:G323))</f>
      </c>
      <c r="K323" s="6"/>
    </row>
    <row r="324" spans="1:11" x14ac:dyDescent="0.25">
      <c r="A324" s="13"/>
      <c r="B324" s="6"/>
      <c r="C324" s="6"/>
      <c r="D324" s="6"/>
      <c r="E324" s="6"/>
      <c r="F324" s="9"/>
      <c r="G324" s="9"/>
      <c r="H324" s="6"/>
      <c r="I324" s="10">
        <f>IF(OR(G324="",H324&lt;&gt;"Yes"),"",ROUND(G324*0.15/(1+0.15),2))</f>
      </c>
      <c r="J324" s="10">
        <f>IF(AND(F324="",G324=""),"",SUM($F$7:F324)-SUM($G$7:G324))</f>
      </c>
      <c r="K324" s="6"/>
    </row>
    <row r="325" spans="1:11" x14ac:dyDescent="0.25">
      <c r="A325" s="13"/>
      <c r="B325" s="6"/>
      <c r="C325" s="6"/>
      <c r="D325" s="6"/>
      <c r="E325" s="6"/>
      <c r="F325" s="9"/>
      <c r="G325" s="9"/>
      <c r="H325" s="6"/>
      <c r="I325" s="10">
        <f>IF(OR(G325="",H325&lt;&gt;"Yes"),"",ROUND(G325*0.15/(1+0.15),2))</f>
      </c>
      <c r="J325" s="10">
        <f>IF(AND(F325="",G325=""),"",SUM($F$7:F325)-SUM($G$7:G325))</f>
      </c>
      <c r="K325" s="6"/>
    </row>
    <row r="326" spans="1:11" x14ac:dyDescent="0.25">
      <c r="A326" s="13"/>
      <c r="B326" s="6"/>
      <c r="C326" s="6"/>
      <c r="D326" s="6"/>
      <c r="E326" s="6"/>
      <c r="F326" s="9"/>
      <c r="G326" s="9"/>
      <c r="H326" s="6"/>
      <c r="I326" s="10">
        <f>IF(OR(G326="",H326&lt;&gt;"Yes"),"",ROUND(G326*0.15/(1+0.15),2))</f>
      </c>
      <c r="J326" s="10">
        <f>IF(AND(F326="",G326=""),"",SUM($F$7:F326)-SUM($G$7:G326))</f>
      </c>
      <c r="K326" s="6"/>
    </row>
    <row r="327" spans="1:11" x14ac:dyDescent="0.25">
      <c r="A327" s="13"/>
      <c r="B327" s="6"/>
      <c r="C327" s="6"/>
      <c r="D327" s="6"/>
      <c r="E327" s="6"/>
      <c r="F327" s="9"/>
      <c r="G327" s="9"/>
      <c r="H327" s="6"/>
      <c r="I327" s="10">
        <f>IF(OR(G327="",H327&lt;&gt;"Yes"),"",ROUND(G327*0.15/(1+0.15),2))</f>
      </c>
      <c r="J327" s="10">
        <f>IF(AND(F327="",G327=""),"",SUM($F$7:F327)-SUM($G$7:G327))</f>
      </c>
      <c r="K327" s="6"/>
    </row>
    <row r="328" spans="1:11" x14ac:dyDescent="0.25">
      <c r="A328" s="13"/>
      <c r="B328" s="6"/>
      <c r="C328" s="6"/>
      <c r="D328" s="6"/>
      <c r="E328" s="6"/>
      <c r="F328" s="9"/>
      <c r="G328" s="9"/>
      <c r="H328" s="6"/>
      <c r="I328" s="10">
        <f>IF(OR(G328="",H328&lt;&gt;"Yes"),"",ROUND(G328*0.15/(1+0.15),2))</f>
      </c>
      <c r="J328" s="10">
        <f>IF(AND(F328="",G328=""),"",SUM($F$7:F328)-SUM($G$7:G328))</f>
      </c>
      <c r="K328" s="6"/>
    </row>
    <row r="329" spans="1:11" x14ac:dyDescent="0.25">
      <c r="A329" s="13"/>
      <c r="B329" s="6"/>
      <c r="C329" s="6"/>
      <c r="D329" s="6"/>
      <c r="E329" s="6"/>
      <c r="F329" s="9"/>
      <c r="G329" s="9"/>
      <c r="H329" s="6"/>
      <c r="I329" s="10">
        <f>IF(OR(G329="",H329&lt;&gt;"Yes"),"",ROUND(G329*0.15/(1+0.15),2))</f>
      </c>
      <c r="J329" s="10">
        <f>IF(AND(F329="",G329=""),"",SUM($F$7:F329)-SUM($G$7:G329))</f>
      </c>
      <c r="K329" s="6"/>
    </row>
    <row r="330" spans="1:11" x14ac:dyDescent="0.25">
      <c r="A330" s="13"/>
      <c r="B330" s="6"/>
      <c r="C330" s="6"/>
      <c r="D330" s="6"/>
      <c r="E330" s="6"/>
      <c r="F330" s="9"/>
      <c r="G330" s="9"/>
      <c r="H330" s="6"/>
      <c r="I330" s="10">
        <f>IF(OR(G330="",H330&lt;&gt;"Yes"),"",ROUND(G330*0.15/(1+0.15),2))</f>
      </c>
      <c r="J330" s="10">
        <f>IF(AND(F330="",G330=""),"",SUM($F$7:F330)-SUM($G$7:G330))</f>
      </c>
      <c r="K330" s="6"/>
    </row>
    <row r="331" spans="1:11" x14ac:dyDescent="0.25">
      <c r="A331" s="13"/>
      <c r="B331" s="6"/>
      <c r="C331" s="6"/>
      <c r="D331" s="6"/>
      <c r="E331" s="6"/>
      <c r="F331" s="9"/>
      <c r="G331" s="9"/>
      <c r="H331" s="6"/>
      <c r="I331" s="10">
        <f>IF(OR(G331="",H331&lt;&gt;"Yes"),"",ROUND(G331*0.15/(1+0.15),2))</f>
      </c>
      <c r="J331" s="10">
        <f>IF(AND(F331="",G331=""),"",SUM($F$7:F331)-SUM($G$7:G331))</f>
      </c>
      <c r="K331" s="6"/>
    </row>
    <row r="332" spans="1:11" x14ac:dyDescent="0.25">
      <c r="A332" s="13"/>
      <c r="B332" s="6"/>
      <c r="C332" s="6"/>
      <c r="D332" s="6"/>
      <c r="E332" s="6"/>
      <c r="F332" s="9"/>
      <c r="G332" s="9"/>
      <c r="H332" s="6"/>
      <c r="I332" s="10">
        <f>IF(OR(G332="",H332&lt;&gt;"Yes"),"",ROUND(G332*0.15/(1+0.15),2))</f>
      </c>
      <c r="J332" s="10">
        <f>IF(AND(F332="",G332=""),"",SUM($F$7:F332)-SUM($G$7:G332))</f>
      </c>
      <c r="K332" s="6"/>
    </row>
    <row r="333" spans="1:11" x14ac:dyDescent="0.25">
      <c r="A333" s="13"/>
      <c r="B333" s="6"/>
      <c r="C333" s="6"/>
      <c r="D333" s="6"/>
      <c r="E333" s="6"/>
      <c r="F333" s="9"/>
      <c r="G333" s="9"/>
      <c r="H333" s="6"/>
      <c r="I333" s="10">
        <f>IF(OR(G333="",H333&lt;&gt;"Yes"),"",ROUND(G333*0.15/(1+0.15),2))</f>
      </c>
      <c r="J333" s="10">
        <f>IF(AND(F333="",G333=""),"",SUM($F$7:F333)-SUM($G$7:G333))</f>
      </c>
      <c r="K333" s="6"/>
    </row>
    <row r="334" spans="1:11" x14ac:dyDescent="0.25">
      <c r="A334" s="13"/>
      <c r="B334" s="6"/>
      <c r="C334" s="6"/>
      <c r="D334" s="6"/>
      <c r="E334" s="6"/>
      <c r="F334" s="9"/>
      <c r="G334" s="9"/>
      <c r="H334" s="6"/>
      <c r="I334" s="10">
        <f>IF(OR(G334="",H334&lt;&gt;"Yes"),"",ROUND(G334*0.15/(1+0.15),2))</f>
      </c>
      <c r="J334" s="10">
        <f>IF(AND(F334="",G334=""),"",SUM($F$7:F334)-SUM($G$7:G334))</f>
      </c>
      <c r="K334" s="6"/>
    </row>
    <row r="335" spans="1:11" x14ac:dyDescent="0.25">
      <c r="A335" s="13"/>
      <c r="B335" s="6"/>
      <c r="C335" s="6"/>
      <c r="D335" s="6"/>
      <c r="E335" s="6"/>
      <c r="F335" s="9"/>
      <c r="G335" s="9"/>
      <c r="H335" s="6"/>
      <c r="I335" s="10">
        <f>IF(OR(G335="",H335&lt;&gt;"Yes"),"",ROUND(G335*0.15/(1+0.15),2))</f>
      </c>
      <c r="J335" s="10">
        <f>IF(AND(F335="",G335=""),"",SUM($F$7:F335)-SUM($G$7:G335))</f>
      </c>
      <c r="K335" s="6"/>
    </row>
    <row r="336" spans="1:11" x14ac:dyDescent="0.25">
      <c r="A336" s="13"/>
      <c r="B336" s="6"/>
      <c r="C336" s="6"/>
      <c r="D336" s="6"/>
      <c r="E336" s="6"/>
      <c r="F336" s="9"/>
      <c r="G336" s="9"/>
      <c r="H336" s="6"/>
      <c r="I336" s="10">
        <f>IF(OR(G336="",H336&lt;&gt;"Yes"),"",ROUND(G336*0.15/(1+0.15),2))</f>
      </c>
      <c r="J336" s="10">
        <f>IF(AND(F336="",G336=""),"",SUM($F$7:F336)-SUM($G$7:G336))</f>
      </c>
      <c r="K336" s="6"/>
    </row>
    <row r="337" spans="1:11" x14ac:dyDescent="0.25">
      <c r="A337" s="13"/>
      <c r="B337" s="6"/>
      <c r="C337" s="6"/>
      <c r="D337" s="6"/>
      <c r="E337" s="6"/>
      <c r="F337" s="9"/>
      <c r="G337" s="9"/>
      <c r="H337" s="6"/>
      <c r="I337" s="10">
        <f>IF(OR(G337="",H337&lt;&gt;"Yes"),"",ROUND(G337*0.15/(1+0.15),2))</f>
      </c>
      <c r="J337" s="10">
        <f>IF(AND(F337="",G337=""),"",SUM($F$7:F337)-SUM($G$7:G337))</f>
      </c>
      <c r="K337" s="6"/>
    </row>
    <row r="338" spans="1:11" x14ac:dyDescent="0.25">
      <c r="A338" s="13"/>
      <c r="B338" s="6"/>
      <c r="C338" s="6"/>
      <c r="D338" s="6"/>
      <c r="E338" s="6"/>
      <c r="F338" s="9"/>
      <c r="G338" s="9"/>
      <c r="H338" s="6"/>
      <c r="I338" s="10">
        <f>IF(OR(G338="",H338&lt;&gt;"Yes"),"",ROUND(G338*0.15/(1+0.15),2))</f>
      </c>
      <c r="J338" s="10">
        <f>IF(AND(F338="",G338=""),"",SUM($F$7:F338)-SUM($G$7:G338))</f>
      </c>
      <c r="K338" s="6"/>
    </row>
    <row r="339" spans="1:11" x14ac:dyDescent="0.25">
      <c r="A339" s="13"/>
      <c r="B339" s="6"/>
      <c r="C339" s="6"/>
      <c r="D339" s="6"/>
      <c r="E339" s="6"/>
      <c r="F339" s="9"/>
      <c r="G339" s="9"/>
      <c r="H339" s="6"/>
      <c r="I339" s="10">
        <f>IF(OR(G339="",H339&lt;&gt;"Yes"),"",ROUND(G339*0.15/(1+0.15),2))</f>
      </c>
      <c r="J339" s="10">
        <f>IF(AND(F339="",G339=""),"",SUM($F$7:F339)-SUM($G$7:G339))</f>
      </c>
      <c r="K339" s="6"/>
    </row>
    <row r="340" spans="1:11" x14ac:dyDescent="0.25">
      <c r="A340" s="13"/>
      <c r="B340" s="6"/>
      <c r="C340" s="6"/>
      <c r="D340" s="6"/>
      <c r="E340" s="6"/>
      <c r="F340" s="9"/>
      <c r="G340" s="9"/>
      <c r="H340" s="6"/>
      <c r="I340" s="10">
        <f>IF(OR(G340="",H340&lt;&gt;"Yes"),"",ROUND(G340*0.15/(1+0.15),2))</f>
      </c>
      <c r="J340" s="10">
        <f>IF(AND(F340="",G340=""),"",SUM($F$7:F340)-SUM($G$7:G340))</f>
      </c>
      <c r="K340" s="6"/>
    </row>
    <row r="341" spans="1:11" x14ac:dyDescent="0.25">
      <c r="A341" s="13"/>
      <c r="B341" s="6"/>
      <c r="C341" s="6"/>
      <c r="D341" s="6"/>
      <c r="E341" s="6"/>
      <c r="F341" s="9"/>
      <c r="G341" s="9"/>
      <c r="H341" s="6"/>
      <c r="I341" s="10">
        <f>IF(OR(G341="",H341&lt;&gt;"Yes"),"",ROUND(G341*0.15/(1+0.15),2))</f>
      </c>
      <c r="J341" s="10">
        <f>IF(AND(F341="",G341=""),"",SUM($F$7:F341)-SUM($G$7:G341))</f>
      </c>
      <c r="K341" s="6"/>
    </row>
    <row r="342" spans="1:11" x14ac:dyDescent="0.25">
      <c r="A342" s="13"/>
      <c r="B342" s="6"/>
      <c r="C342" s="6"/>
      <c r="D342" s="6"/>
      <c r="E342" s="6"/>
      <c r="F342" s="9"/>
      <c r="G342" s="9"/>
      <c r="H342" s="6"/>
      <c r="I342" s="10">
        <f>IF(OR(G342="",H342&lt;&gt;"Yes"),"",ROUND(G342*0.15/(1+0.15),2))</f>
      </c>
      <c r="J342" s="10">
        <f>IF(AND(F342="",G342=""),"",SUM($F$7:F342)-SUM($G$7:G342))</f>
      </c>
      <c r="K342" s="6"/>
    </row>
    <row r="343" spans="1:11" x14ac:dyDescent="0.25">
      <c r="A343" s="13"/>
      <c r="B343" s="6"/>
      <c r="C343" s="6"/>
      <c r="D343" s="6"/>
      <c r="E343" s="6"/>
      <c r="F343" s="9"/>
      <c r="G343" s="9"/>
      <c r="H343" s="6"/>
      <c r="I343" s="10">
        <f>IF(OR(G343="",H343&lt;&gt;"Yes"),"",ROUND(G343*0.15/(1+0.15),2))</f>
      </c>
      <c r="J343" s="10">
        <f>IF(AND(F343="",G343=""),"",SUM($F$7:F343)-SUM($G$7:G343))</f>
      </c>
      <c r="K343" s="6"/>
    </row>
    <row r="344" spans="1:11" x14ac:dyDescent="0.25">
      <c r="A344" s="13"/>
      <c r="B344" s="6"/>
      <c r="C344" s="6"/>
      <c r="D344" s="6"/>
      <c r="E344" s="6"/>
      <c r="F344" s="9"/>
      <c r="G344" s="9"/>
      <c r="H344" s="6"/>
      <c r="I344" s="10">
        <f>IF(OR(G344="",H344&lt;&gt;"Yes"),"",ROUND(G344*0.15/(1+0.15),2))</f>
      </c>
      <c r="J344" s="10">
        <f>IF(AND(F344="",G344=""),"",SUM($F$7:F344)-SUM($G$7:G344))</f>
      </c>
      <c r="K344" s="6"/>
    </row>
    <row r="345" spans="1:11" x14ac:dyDescent="0.25">
      <c r="A345" s="13"/>
      <c r="B345" s="6"/>
      <c r="C345" s="6"/>
      <c r="D345" s="6"/>
      <c r="E345" s="6"/>
      <c r="F345" s="9"/>
      <c r="G345" s="9"/>
      <c r="H345" s="6"/>
      <c r="I345" s="10">
        <f>IF(OR(G345="",H345&lt;&gt;"Yes"),"",ROUND(G345*0.15/(1+0.15),2))</f>
      </c>
      <c r="J345" s="10">
        <f>IF(AND(F345="",G345=""),"",SUM($F$7:F345)-SUM($G$7:G345))</f>
      </c>
      <c r="K345" s="6"/>
    </row>
    <row r="346" spans="1:11" x14ac:dyDescent="0.25">
      <c r="A346" s="13"/>
      <c r="B346" s="6"/>
      <c r="C346" s="6"/>
      <c r="D346" s="6"/>
      <c r="E346" s="6"/>
      <c r="F346" s="9"/>
      <c r="G346" s="9"/>
      <c r="H346" s="6"/>
      <c r="I346" s="10">
        <f>IF(OR(G346="",H346&lt;&gt;"Yes"),"",ROUND(G346*0.15/(1+0.15),2))</f>
      </c>
      <c r="J346" s="10">
        <f>IF(AND(F346="",G346=""),"",SUM($F$7:F346)-SUM($G$7:G346))</f>
      </c>
      <c r="K346" s="6"/>
    </row>
    <row r="347" spans="1:11" x14ac:dyDescent="0.25">
      <c r="A347" s="13"/>
      <c r="B347" s="6"/>
      <c r="C347" s="6"/>
      <c r="D347" s="6"/>
      <c r="E347" s="6"/>
      <c r="F347" s="9"/>
      <c r="G347" s="9"/>
      <c r="H347" s="6"/>
      <c r="I347" s="10">
        <f>IF(OR(G347="",H347&lt;&gt;"Yes"),"",ROUND(G347*0.15/(1+0.15),2))</f>
      </c>
      <c r="J347" s="10">
        <f>IF(AND(F347="",G347=""),"",SUM($F$7:F347)-SUM($G$7:G347))</f>
      </c>
      <c r="K347" s="6"/>
    </row>
    <row r="348" spans="1:11" x14ac:dyDescent="0.25">
      <c r="A348" s="13"/>
      <c r="B348" s="6"/>
      <c r="C348" s="6"/>
      <c r="D348" s="6"/>
      <c r="E348" s="6"/>
      <c r="F348" s="9"/>
      <c r="G348" s="9"/>
      <c r="H348" s="6"/>
      <c r="I348" s="10">
        <f>IF(OR(G348="",H348&lt;&gt;"Yes"),"",ROUND(G348*0.15/(1+0.15),2))</f>
      </c>
      <c r="J348" s="10">
        <f>IF(AND(F348="",G348=""),"",SUM($F$7:F348)-SUM($G$7:G348))</f>
      </c>
      <c r="K348" s="6"/>
    </row>
    <row r="349" spans="1:11" x14ac:dyDescent="0.25">
      <c r="A349" s="13"/>
      <c r="B349" s="6"/>
      <c r="C349" s="6"/>
      <c r="D349" s="6"/>
      <c r="E349" s="6"/>
      <c r="F349" s="9"/>
      <c r="G349" s="9"/>
      <c r="H349" s="6"/>
      <c r="I349" s="10">
        <f>IF(OR(G349="",H349&lt;&gt;"Yes"),"",ROUND(G349*0.15/(1+0.15),2))</f>
      </c>
      <c r="J349" s="10">
        <f>IF(AND(F349="",G349=""),"",SUM($F$7:F349)-SUM($G$7:G349))</f>
      </c>
      <c r="K349" s="6"/>
    </row>
    <row r="350" spans="1:11" x14ac:dyDescent="0.25">
      <c r="A350" s="13"/>
      <c r="B350" s="6"/>
      <c r="C350" s="6"/>
      <c r="D350" s="6"/>
      <c r="E350" s="6"/>
      <c r="F350" s="9"/>
      <c r="G350" s="9"/>
      <c r="H350" s="6"/>
      <c r="I350" s="10">
        <f>IF(OR(G350="",H350&lt;&gt;"Yes"),"",ROUND(G350*0.15/(1+0.15),2))</f>
      </c>
      <c r="J350" s="10">
        <f>IF(AND(F350="",G350=""),"",SUM($F$7:F350)-SUM($G$7:G350))</f>
      </c>
      <c r="K350" s="6"/>
    </row>
    <row r="351" spans="1:11" x14ac:dyDescent="0.25">
      <c r="A351" s="13"/>
      <c r="B351" s="6"/>
      <c r="C351" s="6"/>
      <c r="D351" s="6"/>
      <c r="E351" s="6"/>
      <c r="F351" s="9"/>
      <c r="G351" s="9"/>
      <c r="H351" s="6"/>
      <c r="I351" s="10">
        <f>IF(OR(G351="",H351&lt;&gt;"Yes"),"",ROUND(G351*0.15/(1+0.15),2))</f>
      </c>
      <c r="J351" s="10">
        <f>IF(AND(F351="",G351=""),"",SUM($F$7:F351)-SUM($G$7:G351))</f>
      </c>
      <c r="K351" s="6"/>
    </row>
    <row r="352" spans="1:11" x14ac:dyDescent="0.25">
      <c r="A352" s="13"/>
      <c r="B352" s="6"/>
      <c r="C352" s="6"/>
      <c r="D352" s="6"/>
      <c r="E352" s="6"/>
      <c r="F352" s="9"/>
      <c r="G352" s="9"/>
      <c r="H352" s="6"/>
      <c r="I352" s="10">
        <f>IF(OR(G352="",H352&lt;&gt;"Yes"),"",ROUND(G352*0.15/(1+0.15),2))</f>
      </c>
      <c r="J352" s="10">
        <f>IF(AND(F352="",G352=""),"",SUM($F$7:F352)-SUM($G$7:G352))</f>
      </c>
      <c r="K352" s="6"/>
    </row>
    <row r="353" spans="1:11" x14ac:dyDescent="0.25">
      <c r="A353" s="13"/>
      <c r="B353" s="6"/>
      <c r="C353" s="6"/>
      <c r="D353" s="6"/>
      <c r="E353" s="6"/>
      <c r="F353" s="9"/>
      <c r="G353" s="9"/>
      <c r="H353" s="6"/>
      <c r="I353" s="10">
        <f>IF(OR(G353="",H353&lt;&gt;"Yes"),"",ROUND(G353*0.15/(1+0.15),2))</f>
      </c>
      <c r="J353" s="10">
        <f>IF(AND(F353="",G353=""),"",SUM($F$7:F353)-SUM($G$7:G353))</f>
      </c>
      <c r="K353" s="6"/>
    </row>
    <row r="354" spans="1:11" x14ac:dyDescent="0.25">
      <c r="A354" s="13"/>
      <c r="B354" s="6"/>
      <c r="C354" s="6"/>
      <c r="D354" s="6"/>
      <c r="E354" s="6"/>
      <c r="F354" s="9"/>
      <c r="G354" s="9"/>
      <c r="H354" s="6"/>
      <c r="I354" s="10">
        <f>IF(OR(G354="",H354&lt;&gt;"Yes"),"",ROUND(G354*0.15/(1+0.15),2))</f>
      </c>
      <c r="J354" s="10">
        <f>IF(AND(F354="",G354=""),"",SUM($F$7:F354)-SUM($G$7:G354))</f>
      </c>
      <c r="K354" s="6"/>
    </row>
    <row r="355" spans="1:11" x14ac:dyDescent="0.25">
      <c r="A355" s="13"/>
      <c r="B355" s="6"/>
      <c r="C355" s="6"/>
      <c r="D355" s="6"/>
      <c r="E355" s="6"/>
      <c r="F355" s="9"/>
      <c r="G355" s="9"/>
      <c r="H355" s="6"/>
      <c r="I355" s="10">
        <f>IF(OR(G355="",H355&lt;&gt;"Yes"),"",ROUND(G355*0.15/(1+0.15),2))</f>
      </c>
      <c r="J355" s="10">
        <f>IF(AND(F355="",G355=""),"",SUM($F$7:F355)-SUM($G$7:G355))</f>
      </c>
      <c r="K355" s="6"/>
    </row>
    <row r="356" spans="1:11" x14ac:dyDescent="0.25">
      <c r="A356" s="13"/>
      <c r="B356" s="6"/>
      <c r="C356" s="6"/>
      <c r="D356" s="6"/>
      <c r="E356" s="6"/>
      <c r="F356" s="9"/>
      <c r="G356" s="9"/>
      <c r="H356" s="6"/>
      <c r="I356" s="10">
        <f>IF(OR(G356="",H356&lt;&gt;"Yes"),"",ROUND(G356*0.15/(1+0.15),2))</f>
      </c>
      <c r="J356" s="10">
        <f>IF(AND(F356="",G356=""),"",SUM($F$7:F356)-SUM($G$7:G356))</f>
      </c>
      <c r="K356" s="6"/>
    </row>
    <row r="357" spans="1:11" x14ac:dyDescent="0.25">
      <c r="A357" s="13"/>
      <c r="B357" s="6"/>
      <c r="C357" s="6"/>
      <c r="D357" s="6"/>
      <c r="E357" s="6"/>
      <c r="F357" s="9"/>
      <c r="G357" s="9"/>
      <c r="H357" s="6"/>
      <c r="I357" s="10">
        <f>IF(OR(G357="",H357&lt;&gt;"Yes"),"",ROUND(G357*0.15/(1+0.15),2))</f>
      </c>
      <c r="J357" s="10">
        <f>IF(AND(F357="",G357=""),"",SUM($F$7:F357)-SUM($G$7:G357))</f>
      </c>
      <c r="K357" s="6"/>
    </row>
    <row r="358" spans="1:11" x14ac:dyDescent="0.25">
      <c r="A358" s="13"/>
      <c r="B358" s="6"/>
      <c r="C358" s="6"/>
      <c r="D358" s="6"/>
      <c r="E358" s="6"/>
      <c r="F358" s="9"/>
      <c r="G358" s="9"/>
      <c r="H358" s="6"/>
      <c r="I358" s="10">
        <f>IF(OR(G358="",H358&lt;&gt;"Yes"),"",ROUND(G358*0.15/(1+0.15),2))</f>
      </c>
      <c r="J358" s="10">
        <f>IF(AND(F358="",G358=""),"",SUM($F$7:F358)-SUM($G$7:G358))</f>
      </c>
      <c r="K358" s="6"/>
    </row>
    <row r="359" spans="1:11" x14ac:dyDescent="0.25">
      <c r="A359" s="13"/>
      <c r="B359" s="6"/>
      <c r="C359" s="6"/>
      <c r="D359" s="6"/>
      <c r="E359" s="6"/>
      <c r="F359" s="9"/>
      <c r="G359" s="9"/>
      <c r="H359" s="6"/>
      <c r="I359" s="10">
        <f>IF(OR(G359="",H359&lt;&gt;"Yes"),"",ROUND(G359*0.15/(1+0.15),2))</f>
      </c>
      <c r="J359" s="10">
        <f>IF(AND(F359="",G359=""),"",SUM($F$7:F359)-SUM($G$7:G359))</f>
      </c>
      <c r="K359" s="6"/>
    </row>
    <row r="360" spans="1:11" x14ac:dyDescent="0.25">
      <c r="A360" s="13"/>
      <c r="B360" s="6"/>
      <c r="C360" s="6"/>
      <c r="D360" s="6"/>
      <c r="E360" s="6"/>
      <c r="F360" s="9"/>
      <c r="G360" s="9"/>
      <c r="H360" s="6"/>
      <c r="I360" s="10">
        <f>IF(OR(G360="",H360&lt;&gt;"Yes"),"",ROUND(G360*0.15/(1+0.15),2))</f>
      </c>
      <c r="J360" s="10">
        <f>IF(AND(F360="",G360=""),"",SUM($F$7:F360)-SUM($G$7:G360))</f>
      </c>
      <c r="K360" s="6"/>
    </row>
    <row r="361" spans="1:11" x14ac:dyDescent="0.25">
      <c r="A361" s="13"/>
      <c r="B361" s="6"/>
      <c r="C361" s="6"/>
      <c r="D361" s="6"/>
      <c r="E361" s="6"/>
      <c r="F361" s="9"/>
      <c r="G361" s="9"/>
      <c r="H361" s="6"/>
      <c r="I361" s="10">
        <f>IF(OR(G361="",H361&lt;&gt;"Yes"),"",ROUND(G361*0.15/(1+0.15),2))</f>
      </c>
      <c r="J361" s="10">
        <f>IF(AND(F361="",G361=""),"",SUM($F$7:F361)-SUM($G$7:G361))</f>
      </c>
      <c r="K361" s="6"/>
    </row>
    <row r="362" spans="1:11" x14ac:dyDescent="0.25">
      <c r="A362" s="13"/>
      <c r="B362" s="6"/>
      <c r="C362" s="6"/>
      <c r="D362" s="6"/>
      <c r="E362" s="6"/>
      <c r="F362" s="9"/>
      <c r="G362" s="9"/>
      <c r="H362" s="6"/>
      <c r="I362" s="10">
        <f>IF(OR(G362="",H362&lt;&gt;"Yes"),"",ROUND(G362*0.15/(1+0.15),2))</f>
      </c>
      <c r="J362" s="10">
        <f>IF(AND(F362="",G362=""),"",SUM($F$7:F362)-SUM($G$7:G362))</f>
      </c>
      <c r="K362" s="6"/>
    </row>
    <row r="363" spans="1:11" x14ac:dyDescent="0.25">
      <c r="A363" s="13"/>
      <c r="B363" s="6"/>
      <c r="C363" s="6"/>
      <c r="D363" s="6"/>
      <c r="E363" s="6"/>
      <c r="F363" s="9"/>
      <c r="G363" s="9"/>
      <c r="H363" s="6"/>
      <c r="I363" s="10">
        <f>IF(OR(G363="",H363&lt;&gt;"Yes"),"",ROUND(G363*0.15/(1+0.15),2))</f>
      </c>
      <c r="J363" s="10">
        <f>IF(AND(F363="",G363=""),"",SUM($F$7:F363)-SUM($G$7:G363))</f>
      </c>
      <c r="K363" s="6"/>
    </row>
    <row r="364" spans="1:11" x14ac:dyDescent="0.25">
      <c r="A364" s="13"/>
      <c r="B364" s="6"/>
      <c r="C364" s="6"/>
      <c r="D364" s="6"/>
      <c r="E364" s="6"/>
      <c r="F364" s="9"/>
      <c r="G364" s="9"/>
      <c r="H364" s="6"/>
      <c r="I364" s="10">
        <f>IF(OR(G364="",H364&lt;&gt;"Yes"),"",ROUND(G364*0.15/(1+0.15),2))</f>
      </c>
      <c r="J364" s="10">
        <f>IF(AND(F364="",G364=""),"",SUM($F$7:F364)-SUM($G$7:G364))</f>
      </c>
      <c r="K364" s="6"/>
    </row>
    <row r="365" spans="1:11" x14ac:dyDescent="0.25">
      <c r="A365" s="13"/>
      <c r="B365" s="6"/>
      <c r="C365" s="6"/>
      <c r="D365" s="6"/>
      <c r="E365" s="6"/>
      <c r="F365" s="9"/>
      <c r="G365" s="9"/>
      <c r="H365" s="6"/>
      <c r="I365" s="10">
        <f>IF(OR(G365="",H365&lt;&gt;"Yes"),"",ROUND(G365*0.15/(1+0.15),2))</f>
      </c>
      <c r="J365" s="10">
        <f>IF(AND(F365="",G365=""),"",SUM($F$7:F365)-SUM($G$7:G365))</f>
      </c>
      <c r="K365" s="6"/>
    </row>
    <row r="366" spans="1:11" x14ac:dyDescent="0.25">
      <c r="A366" s="13"/>
      <c r="B366" s="6"/>
      <c r="C366" s="6"/>
      <c r="D366" s="6"/>
      <c r="E366" s="6"/>
      <c r="F366" s="9"/>
      <c r="G366" s="9"/>
      <c r="H366" s="6"/>
      <c r="I366" s="10">
        <f>IF(OR(G366="",H366&lt;&gt;"Yes"),"",ROUND(G366*0.15/(1+0.15),2))</f>
      </c>
      <c r="J366" s="10">
        <f>IF(AND(F366="",G366=""),"",SUM($F$7:F366)-SUM($G$7:G366))</f>
      </c>
      <c r="K366" s="6"/>
    </row>
    <row r="367" spans="1:11" x14ac:dyDescent="0.25">
      <c r="A367" s="13"/>
      <c r="B367" s="6"/>
      <c r="C367" s="6"/>
      <c r="D367" s="6"/>
      <c r="E367" s="6"/>
      <c r="F367" s="9"/>
      <c r="G367" s="9"/>
      <c r="H367" s="6"/>
      <c r="I367" s="10">
        <f>IF(OR(G367="",H367&lt;&gt;"Yes"),"",ROUND(G367*0.15/(1+0.15),2))</f>
      </c>
      <c r="J367" s="10">
        <f>IF(AND(F367="",G367=""),"",SUM($F$7:F367)-SUM($G$7:G367))</f>
      </c>
      <c r="K367" s="6"/>
    </row>
    <row r="368" spans="1:11" x14ac:dyDescent="0.25">
      <c r="A368" s="13"/>
      <c r="B368" s="6"/>
      <c r="C368" s="6"/>
      <c r="D368" s="6"/>
      <c r="E368" s="6"/>
      <c r="F368" s="9"/>
      <c r="G368" s="9"/>
      <c r="H368" s="6"/>
      <c r="I368" s="10">
        <f>IF(OR(G368="",H368&lt;&gt;"Yes"),"",ROUND(G368*0.15/(1+0.15),2))</f>
      </c>
      <c r="J368" s="10">
        <f>IF(AND(F368="",G368=""),"",SUM($F$7:F368)-SUM($G$7:G368))</f>
      </c>
      <c r="K368" s="6"/>
    </row>
    <row r="369" spans="1:11" x14ac:dyDescent="0.25">
      <c r="A369" s="13"/>
      <c r="B369" s="6"/>
      <c r="C369" s="6"/>
      <c r="D369" s="6"/>
      <c r="E369" s="6"/>
      <c r="F369" s="9"/>
      <c r="G369" s="9"/>
      <c r="H369" s="6"/>
      <c r="I369" s="10">
        <f>IF(OR(G369="",H369&lt;&gt;"Yes"),"",ROUND(G369*0.15/(1+0.15),2))</f>
      </c>
      <c r="J369" s="10">
        <f>IF(AND(F369="",G369=""),"",SUM($F$7:F369)-SUM($G$7:G369))</f>
      </c>
      <c r="K369" s="6"/>
    </row>
    <row r="370" spans="1:11" x14ac:dyDescent="0.25">
      <c r="A370" s="13"/>
      <c r="B370" s="6"/>
      <c r="C370" s="6"/>
      <c r="D370" s="6"/>
      <c r="E370" s="6"/>
      <c r="F370" s="9"/>
      <c r="G370" s="9"/>
      <c r="H370" s="6"/>
      <c r="I370" s="10">
        <f>IF(OR(G370="",H370&lt;&gt;"Yes"),"",ROUND(G370*0.15/(1+0.15),2))</f>
      </c>
      <c r="J370" s="10">
        <f>IF(AND(F370="",G370=""),"",SUM($F$7:F370)-SUM($G$7:G370))</f>
      </c>
      <c r="K370" s="6"/>
    </row>
    <row r="371" spans="1:11" x14ac:dyDescent="0.25">
      <c r="A371" s="13"/>
      <c r="B371" s="6"/>
      <c r="C371" s="6"/>
      <c r="D371" s="6"/>
      <c r="E371" s="6"/>
      <c r="F371" s="9"/>
      <c r="G371" s="9"/>
      <c r="H371" s="6"/>
      <c r="I371" s="10">
        <f>IF(OR(G371="",H371&lt;&gt;"Yes"),"",ROUND(G371*0.15/(1+0.15),2))</f>
      </c>
      <c r="J371" s="10">
        <f>IF(AND(F371="",G371=""),"",SUM($F$7:F371)-SUM($G$7:G371))</f>
      </c>
      <c r="K371" s="6"/>
    </row>
    <row r="372" spans="1:11" x14ac:dyDescent="0.25">
      <c r="A372" s="13"/>
      <c r="B372" s="6"/>
      <c r="C372" s="6"/>
      <c r="D372" s="6"/>
      <c r="E372" s="6"/>
      <c r="F372" s="9"/>
      <c r="G372" s="9"/>
      <c r="H372" s="6"/>
      <c r="I372" s="10">
        <f>IF(OR(G372="",H372&lt;&gt;"Yes"),"",ROUND(G372*0.15/(1+0.15),2))</f>
      </c>
      <c r="J372" s="10">
        <f>IF(AND(F372="",G372=""),"",SUM($F$7:F372)-SUM($G$7:G372))</f>
      </c>
      <c r="K372" s="6"/>
    </row>
    <row r="373" spans="1:11" x14ac:dyDescent="0.25">
      <c r="A373" s="13"/>
      <c r="B373" s="6"/>
      <c r="C373" s="6"/>
      <c r="D373" s="6"/>
      <c r="E373" s="6"/>
      <c r="F373" s="9"/>
      <c r="G373" s="9"/>
      <c r="H373" s="6"/>
      <c r="I373" s="10">
        <f>IF(OR(G373="",H373&lt;&gt;"Yes"),"",ROUND(G373*0.15/(1+0.15),2))</f>
      </c>
      <c r="J373" s="10">
        <f>IF(AND(F373="",G373=""),"",SUM($F$7:F373)-SUM($G$7:G373))</f>
      </c>
      <c r="K373" s="6"/>
    </row>
    <row r="374" spans="1:11" x14ac:dyDescent="0.25">
      <c r="A374" s="13"/>
      <c r="B374" s="6"/>
      <c r="C374" s="6"/>
      <c r="D374" s="6"/>
      <c r="E374" s="6"/>
      <c r="F374" s="9"/>
      <c r="G374" s="9"/>
      <c r="H374" s="6"/>
      <c r="I374" s="10">
        <f>IF(OR(G374="",H374&lt;&gt;"Yes"),"",ROUND(G374*0.15/(1+0.15),2))</f>
      </c>
      <c r="J374" s="10">
        <f>IF(AND(F374="",G374=""),"",SUM($F$7:F374)-SUM($G$7:G374))</f>
      </c>
      <c r="K374" s="6"/>
    </row>
    <row r="375" spans="1:11" x14ac:dyDescent="0.25">
      <c r="A375" s="13"/>
      <c r="B375" s="6"/>
      <c r="C375" s="6"/>
      <c r="D375" s="6"/>
      <c r="E375" s="6"/>
      <c r="F375" s="9"/>
      <c r="G375" s="9"/>
      <c r="H375" s="6"/>
      <c r="I375" s="10">
        <f>IF(OR(G375="",H375&lt;&gt;"Yes"),"",ROUND(G375*0.15/(1+0.15),2))</f>
      </c>
      <c r="J375" s="10">
        <f>IF(AND(F375="",G375=""),"",SUM($F$7:F375)-SUM($G$7:G375))</f>
      </c>
      <c r="K375" s="6"/>
    </row>
    <row r="376" spans="1:11" x14ac:dyDescent="0.25">
      <c r="A376" s="13"/>
      <c r="B376" s="6"/>
      <c r="C376" s="6"/>
      <c r="D376" s="6"/>
      <c r="E376" s="6"/>
      <c r="F376" s="9"/>
      <c r="G376" s="9"/>
      <c r="H376" s="6"/>
      <c r="I376" s="10">
        <f>IF(OR(G376="",H376&lt;&gt;"Yes"),"",ROUND(G376*0.15/(1+0.15),2))</f>
      </c>
      <c r="J376" s="10">
        <f>IF(AND(F376="",G376=""),"",SUM($F$7:F376)-SUM($G$7:G376))</f>
      </c>
      <c r="K376" s="6"/>
    </row>
    <row r="377" spans="1:11" x14ac:dyDescent="0.25">
      <c r="A377" s="13"/>
      <c r="B377" s="6"/>
      <c r="C377" s="6"/>
      <c r="D377" s="6"/>
      <c r="E377" s="6"/>
      <c r="F377" s="9"/>
      <c r="G377" s="9"/>
      <c r="H377" s="6"/>
      <c r="I377" s="10">
        <f>IF(OR(G377="",H377&lt;&gt;"Yes"),"",ROUND(G377*0.15/(1+0.15),2))</f>
      </c>
      <c r="J377" s="10">
        <f>IF(AND(F377="",G377=""),"",SUM($F$7:F377)-SUM($G$7:G377))</f>
      </c>
      <c r="K377" s="6"/>
    </row>
    <row r="378" spans="1:11" x14ac:dyDescent="0.25">
      <c r="A378" s="13"/>
      <c r="B378" s="6"/>
      <c r="C378" s="6"/>
      <c r="D378" s="6"/>
      <c r="E378" s="6"/>
      <c r="F378" s="9"/>
      <c r="G378" s="9"/>
      <c r="H378" s="6"/>
      <c r="I378" s="10">
        <f>IF(OR(G378="",H378&lt;&gt;"Yes"),"",ROUND(G378*0.15/(1+0.15),2))</f>
      </c>
      <c r="J378" s="10">
        <f>IF(AND(F378="",G378=""),"",SUM($F$7:F378)-SUM($G$7:G378))</f>
      </c>
      <c r="K378" s="6"/>
    </row>
    <row r="379" spans="1:11" x14ac:dyDescent="0.25">
      <c r="A379" s="13"/>
      <c r="B379" s="6"/>
      <c r="C379" s="6"/>
      <c r="D379" s="6"/>
      <c r="E379" s="6"/>
      <c r="F379" s="9"/>
      <c r="G379" s="9"/>
      <c r="H379" s="6"/>
      <c r="I379" s="10">
        <f>IF(OR(G379="",H379&lt;&gt;"Yes"),"",ROUND(G379*0.15/(1+0.15),2))</f>
      </c>
      <c r="J379" s="10">
        <f>IF(AND(F379="",G379=""),"",SUM($F$7:F379)-SUM($G$7:G379))</f>
      </c>
      <c r="K379" s="6"/>
    </row>
    <row r="380" spans="1:11" x14ac:dyDescent="0.25">
      <c r="A380" s="13"/>
      <c r="B380" s="6"/>
      <c r="C380" s="6"/>
      <c r="D380" s="6"/>
      <c r="E380" s="6"/>
      <c r="F380" s="9"/>
      <c r="G380" s="9"/>
      <c r="H380" s="6"/>
      <c r="I380" s="10">
        <f>IF(OR(G380="",H380&lt;&gt;"Yes"),"",ROUND(G380*0.15/(1+0.15),2))</f>
      </c>
      <c r="J380" s="10">
        <f>IF(AND(F380="",G380=""),"",SUM($F$7:F380)-SUM($G$7:G380))</f>
      </c>
      <c r="K380" s="6"/>
    </row>
    <row r="381" spans="1:11" x14ac:dyDescent="0.25">
      <c r="A381" s="13"/>
      <c r="B381" s="6"/>
      <c r="C381" s="6"/>
      <c r="D381" s="6"/>
      <c r="E381" s="6"/>
      <c r="F381" s="9"/>
      <c r="G381" s="9"/>
      <c r="H381" s="6"/>
      <c r="I381" s="10">
        <f>IF(OR(G381="",H381&lt;&gt;"Yes"),"",ROUND(G381*0.15/(1+0.15),2))</f>
      </c>
      <c r="J381" s="10">
        <f>IF(AND(F381="",G381=""),"",SUM($F$7:F381)-SUM($G$7:G381))</f>
      </c>
      <c r="K381" s="6"/>
    </row>
    <row r="382" spans="1:11" x14ac:dyDescent="0.25">
      <c r="A382" s="13"/>
      <c r="B382" s="6"/>
      <c r="C382" s="6"/>
      <c r="D382" s="6"/>
      <c r="E382" s="6"/>
      <c r="F382" s="9"/>
      <c r="G382" s="9"/>
      <c r="H382" s="6"/>
      <c r="I382" s="10">
        <f>IF(OR(G382="",H382&lt;&gt;"Yes"),"",ROUND(G382*0.15/(1+0.15),2))</f>
      </c>
      <c r="J382" s="10">
        <f>IF(AND(F382="",G382=""),"",SUM($F$7:F382)-SUM($G$7:G382))</f>
      </c>
      <c r="K382" s="6"/>
    </row>
    <row r="383" spans="1:11" x14ac:dyDescent="0.25">
      <c r="A383" s="13"/>
      <c r="B383" s="6"/>
      <c r="C383" s="6"/>
      <c r="D383" s="6"/>
      <c r="E383" s="6"/>
      <c r="F383" s="9"/>
      <c r="G383" s="9"/>
      <c r="H383" s="6"/>
      <c r="I383" s="10">
        <f>IF(OR(G383="",H383&lt;&gt;"Yes"),"",ROUND(G383*0.15/(1+0.15),2))</f>
      </c>
      <c r="J383" s="10">
        <f>IF(AND(F383="",G383=""),"",SUM($F$7:F383)-SUM($G$7:G383))</f>
      </c>
      <c r="K383" s="6"/>
    </row>
    <row r="384" spans="1:11" x14ac:dyDescent="0.25">
      <c r="A384" s="13"/>
      <c r="B384" s="6"/>
      <c r="C384" s="6"/>
      <c r="D384" s="6"/>
      <c r="E384" s="6"/>
      <c r="F384" s="9"/>
      <c r="G384" s="9"/>
      <c r="H384" s="6"/>
      <c r="I384" s="10">
        <f>IF(OR(G384="",H384&lt;&gt;"Yes"),"",ROUND(G384*0.15/(1+0.15),2))</f>
      </c>
      <c r="J384" s="10">
        <f>IF(AND(F384="",G384=""),"",SUM($F$7:F384)-SUM($G$7:G384))</f>
      </c>
      <c r="K384" s="6"/>
    </row>
    <row r="385" spans="1:11" x14ac:dyDescent="0.25">
      <c r="A385" s="13"/>
      <c r="B385" s="6"/>
      <c r="C385" s="6"/>
      <c r="D385" s="6"/>
      <c r="E385" s="6"/>
      <c r="F385" s="9"/>
      <c r="G385" s="9"/>
      <c r="H385" s="6"/>
      <c r="I385" s="10">
        <f>IF(OR(G385="",H385&lt;&gt;"Yes"),"",ROUND(G385*0.15/(1+0.15),2))</f>
      </c>
      <c r="J385" s="10">
        <f>IF(AND(F385="",G385=""),"",SUM($F$7:F385)-SUM($G$7:G385))</f>
      </c>
      <c r="K385" s="6"/>
    </row>
    <row r="386" spans="1:11" x14ac:dyDescent="0.25">
      <c r="A386" s="13"/>
      <c r="B386" s="6"/>
      <c r="C386" s="6"/>
      <c r="D386" s="6"/>
      <c r="E386" s="6"/>
      <c r="F386" s="9"/>
      <c r="G386" s="9"/>
      <c r="H386" s="6"/>
      <c r="I386" s="10">
        <f>IF(OR(G386="",H386&lt;&gt;"Yes"),"",ROUND(G386*0.15/(1+0.15),2))</f>
      </c>
      <c r="J386" s="10">
        <f>IF(AND(F386="",G386=""),"",SUM($F$7:F386)-SUM($G$7:G386))</f>
      </c>
      <c r="K386" s="6"/>
    </row>
    <row r="387" spans="1:11" x14ac:dyDescent="0.25">
      <c r="A387" s="13"/>
      <c r="B387" s="6"/>
      <c r="C387" s="6"/>
      <c r="D387" s="6"/>
      <c r="E387" s="6"/>
      <c r="F387" s="9"/>
      <c r="G387" s="9"/>
      <c r="H387" s="6"/>
      <c r="I387" s="10">
        <f>IF(OR(G387="",H387&lt;&gt;"Yes"),"",ROUND(G387*0.15/(1+0.15),2))</f>
      </c>
      <c r="J387" s="10">
        <f>IF(AND(F387="",G387=""),"",SUM($F$7:F387)-SUM($G$7:G387))</f>
      </c>
      <c r="K387" s="6"/>
    </row>
    <row r="388" spans="1:11" x14ac:dyDescent="0.25">
      <c r="A388" s="13"/>
      <c r="B388" s="6"/>
      <c r="C388" s="6"/>
      <c r="D388" s="6"/>
      <c r="E388" s="6"/>
      <c r="F388" s="9"/>
      <c r="G388" s="9"/>
      <c r="H388" s="6"/>
      <c r="I388" s="10">
        <f>IF(OR(G388="",H388&lt;&gt;"Yes"),"",ROUND(G388*0.15/(1+0.15),2))</f>
      </c>
      <c r="J388" s="10">
        <f>IF(AND(F388="",G388=""),"",SUM($F$7:F388)-SUM($G$7:G388))</f>
      </c>
      <c r="K388" s="6"/>
    </row>
    <row r="389" spans="1:11" x14ac:dyDescent="0.25">
      <c r="A389" s="13"/>
      <c r="B389" s="6"/>
      <c r="C389" s="6"/>
      <c r="D389" s="6"/>
      <c r="E389" s="6"/>
      <c r="F389" s="9"/>
      <c r="G389" s="9"/>
      <c r="H389" s="6"/>
      <c r="I389" s="10">
        <f>IF(OR(G389="",H389&lt;&gt;"Yes"),"",ROUND(G389*0.15/(1+0.15),2))</f>
      </c>
      <c r="J389" s="10">
        <f>IF(AND(F389="",G389=""),"",SUM($F$7:F389)-SUM($G$7:G389))</f>
      </c>
      <c r="K389" s="6"/>
    </row>
    <row r="390" spans="1:11" x14ac:dyDescent="0.25">
      <c r="A390" s="13"/>
      <c r="B390" s="6"/>
      <c r="C390" s="6"/>
      <c r="D390" s="6"/>
      <c r="E390" s="6"/>
      <c r="F390" s="9"/>
      <c r="G390" s="9"/>
      <c r="H390" s="6"/>
      <c r="I390" s="10">
        <f>IF(OR(G390="",H390&lt;&gt;"Yes"),"",ROUND(G390*0.15/(1+0.15),2))</f>
      </c>
      <c r="J390" s="10">
        <f>IF(AND(F390="",G390=""),"",SUM($F$7:F390)-SUM($G$7:G390))</f>
      </c>
      <c r="K390" s="6"/>
    </row>
    <row r="391" spans="1:11" x14ac:dyDescent="0.25">
      <c r="A391" s="13"/>
      <c r="B391" s="6"/>
      <c r="C391" s="6"/>
      <c r="D391" s="6"/>
      <c r="E391" s="6"/>
      <c r="F391" s="9"/>
      <c r="G391" s="9"/>
      <c r="H391" s="6"/>
      <c r="I391" s="10">
        <f>IF(OR(G391="",H391&lt;&gt;"Yes"),"",ROUND(G391*0.15/(1+0.15),2))</f>
      </c>
      <c r="J391" s="10">
        <f>IF(AND(F391="",G391=""),"",SUM($F$7:F391)-SUM($G$7:G391))</f>
      </c>
      <c r="K391" s="6"/>
    </row>
    <row r="392" spans="1:11" x14ac:dyDescent="0.25">
      <c r="A392" s="13"/>
      <c r="B392" s="6"/>
      <c r="C392" s="6"/>
      <c r="D392" s="6"/>
      <c r="E392" s="6"/>
      <c r="F392" s="9"/>
      <c r="G392" s="9"/>
      <c r="H392" s="6"/>
      <c r="I392" s="10">
        <f>IF(OR(G392="",H392&lt;&gt;"Yes"),"",ROUND(G392*0.15/(1+0.15),2))</f>
      </c>
      <c r="J392" s="10">
        <f>IF(AND(F392="",G392=""),"",SUM($F$7:F392)-SUM($G$7:G392))</f>
      </c>
      <c r="K392" s="6"/>
    </row>
    <row r="393" spans="1:11" x14ac:dyDescent="0.25">
      <c r="A393" s="13"/>
      <c r="B393" s="6"/>
      <c r="C393" s="6"/>
      <c r="D393" s="6"/>
      <c r="E393" s="6"/>
      <c r="F393" s="9"/>
      <c r="G393" s="9"/>
      <c r="H393" s="6"/>
      <c r="I393" s="10">
        <f>IF(OR(G393="",H393&lt;&gt;"Yes"),"",ROUND(G393*0.15/(1+0.15),2))</f>
      </c>
      <c r="J393" s="10">
        <f>IF(AND(F393="",G393=""),"",SUM($F$7:F393)-SUM($G$7:G393))</f>
      </c>
      <c r="K393" s="6"/>
    </row>
    <row r="394" spans="1:11" x14ac:dyDescent="0.25">
      <c r="A394" s="13"/>
      <c r="B394" s="6"/>
      <c r="C394" s="6"/>
      <c r="D394" s="6"/>
      <c r="E394" s="6"/>
      <c r="F394" s="9"/>
      <c r="G394" s="9"/>
      <c r="H394" s="6"/>
      <c r="I394" s="10">
        <f>IF(OR(G394="",H394&lt;&gt;"Yes"),"",ROUND(G394*0.15/(1+0.15),2))</f>
      </c>
      <c r="J394" s="10">
        <f>IF(AND(F394="",G394=""),"",SUM($F$7:F394)-SUM($G$7:G394))</f>
      </c>
      <c r="K394" s="6"/>
    </row>
    <row r="395" spans="1:11" x14ac:dyDescent="0.25">
      <c r="A395" s="13"/>
      <c r="B395" s="6"/>
      <c r="C395" s="6"/>
      <c r="D395" s="6"/>
      <c r="E395" s="6"/>
      <c r="F395" s="9"/>
      <c r="G395" s="9"/>
      <c r="H395" s="6"/>
      <c r="I395" s="10">
        <f>IF(OR(G395="",H395&lt;&gt;"Yes"),"",ROUND(G395*0.15/(1+0.15),2))</f>
      </c>
      <c r="J395" s="10">
        <f>IF(AND(F395="",G395=""),"",SUM($F$7:F395)-SUM($G$7:G395))</f>
      </c>
      <c r="K395" s="6"/>
    </row>
    <row r="396" spans="1:11" x14ac:dyDescent="0.25">
      <c r="A396" s="13"/>
      <c r="B396" s="6"/>
      <c r="C396" s="6"/>
      <c r="D396" s="6"/>
      <c r="E396" s="6"/>
      <c r="F396" s="9"/>
      <c r="G396" s="9"/>
      <c r="H396" s="6"/>
      <c r="I396" s="10">
        <f>IF(OR(G396="",H396&lt;&gt;"Yes"),"",ROUND(G396*0.15/(1+0.15),2))</f>
      </c>
      <c r="J396" s="10">
        <f>IF(AND(F396="",G396=""),"",SUM($F$7:F396)-SUM($G$7:G396))</f>
      </c>
      <c r="K396" s="6"/>
    </row>
    <row r="397" spans="1:11" x14ac:dyDescent="0.25">
      <c r="A397" s="13"/>
      <c r="B397" s="6"/>
      <c r="C397" s="6"/>
      <c r="D397" s="6"/>
      <c r="E397" s="6"/>
      <c r="F397" s="9"/>
      <c r="G397" s="9"/>
      <c r="H397" s="6"/>
      <c r="I397" s="10">
        <f>IF(OR(G397="",H397&lt;&gt;"Yes"),"",ROUND(G397*0.15/(1+0.15),2))</f>
      </c>
      <c r="J397" s="10">
        <f>IF(AND(F397="",G397=""),"",SUM($F$7:F397)-SUM($G$7:G397))</f>
      </c>
      <c r="K397" s="6"/>
    </row>
    <row r="398" spans="1:11" x14ac:dyDescent="0.25">
      <c r="A398" s="13"/>
      <c r="B398" s="6"/>
      <c r="C398" s="6"/>
      <c r="D398" s="6"/>
      <c r="E398" s="6"/>
      <c r="F398" s="9"/>
      <c r="G398" s="9"/>
      <c r="H398" s="6"/>
      <c r="I398" s="10">
        <f>IF(OR(G398="",H398&lt;&gt;"Yes"),"",ROUND(G398*0.15/(1+0.15),2))</f>
      </c>
      <c r="J398" s="10">
        <f>IF(AND(F398="",G398=""),"",SUM($F$7:F398)-SUM($G$7:G398))</f>
      </c>
      <c r="K398" s="6"/>
    </row>
    <row r="399" spans="1:11" x14ac:dyDescent="0.25">
      <c r="A399" s="13"/>
      <c r="B399" s="6"/>
      <c r="C399" s="6"/>
      <c r="D399" s="6"/>
      <c r="E399" s="6"/>
      <c r="F399" s="9"/>
      <c r="G399" s="9"/>
      <c r="H399" s="6"/>
      <c r="I399" s="10">
        <f>IF(OR(G399="",H399&lt;&gt;"Yes"),"",ROUND(G399*0.15/(1+0.15),2))</f>
      </c>
      <c r="J399" s="10">
        <f>IF(AND(F399="",G399=""),"",SUM($F$7:F399)-SUM($G$7:G399))</f>
      </c>
      <c r="K399" s="6"/>
    </row>
    <row r="400" spans="1:11" x14ac:dyDescent="0.25">
      <c r="A400" s="13"/>
      <c r="B400" s="6"/>
      <c r="C400" s="6"/>
      <c r="D400" s="6"/>
      <c r="E400" s="6"/>
      <c r="F400" s="9"/>
      <c r="G400" s="9"/>
      <c r="H400" s="6"/>
      <c r="I400" s="10">
        <f>IF(OR(G400="",H400&lt;&gt;"Yes"),"",ROUND(G400*0.15/(1+0.15),2))</f>
      </c>
      <c r="J400" s="10">
        <f>IF(AND(F400="",G400=""),"",SUM($F$7:F400)-SUM($G$7:G400))</f>
      </c>
      <c r="K400" s="6"/>
    </row>
    <row r="401" spans="1:11" x14ac:dyDescent="0.25">
      <c r="A401" s="13"/>
      <c r="B401" s="6"/>
      <c r="C401" s="6"/>
      <c r="D401" s="6"/>
      <c r="E401" s="6"/>
      <c r="F401" s="9"/>
      <c r="G401" s="9"/>
      <c r="H401" s="6"/>
      <c r="I401" s="10">
        <f>IF(OR(G401="",H401&lt;&gt;"Yes"),"",ROUND(G401*0.15/(1+0.15),2))</f>
      </c>
      <c r="J401" s="10">
        <f>IF(AND(F401="",G401=""),"",SUM($F$7:F401)-SUM($G$7:G401))</f>
      </c>
      <c r="K401" s="6"/>
    </row>
    <row r="402" spans="1:11" x14ac:dyDescent="0.25">
      <c r="A402" s="13"/>
      <c r="B402" s="6"/>
      <c r="C402" s="6"/>
      <c r="D402" s="6"/>
      <c r="E402" s="6"/>
      <c r="F402" s="9"/>
      <c r="G402" s="9"/>
      <c r="H402" s="6"/>
      <c r="I402" s="10">
        <f>IF(OR(G402="",H402&lt;&gt;"Yes"),"",ROUND(G402*0.15/(1+0.15),2))</f>
      </c>
      <c r="J402" s="10">
        <f>IF(AND(F402="",G402=""),"",SUM($F$7:F402)-SUM($G$7:G402))</f>
      </c>
      <c r="K402" s="6"/>
    </row>
    <row r="403" spans="1:11" x14ac:dyDescent="0.25">
      <c r="A403" s="13"/>
      <c r="B403" s="6"/>
      <c r="C403" s="6"/>
      <c r="D403" s="6"/>
      <c r="E403" s="6"/>
      <c r="F403" s="9"/>
      <c r="G403" s="9"/>
      <c r="H403" s="6"/>
      <c r="I403" s="10">
        <f>IF(OR(G403="",H403&lt;&gt;"Yes"),"",ROUND(G403*0.15/(1+0.15),2))</f>
      </c>
      <c r="J403" s="10">
        <f>IF(AND(F403="",G403=""),"",SUM($F$7:F403)-SUM($G$7:G403))</f>
      </c>
      <c r="K403" s="6"/>
    </row>
    <row r="404" spans="1:11" x14ac:dyDescent="0.25">
      <c r="A404" s="13"/>
      <c r="B404" s="6"/>
      <c r="C404" s="6"/>
      <c r="D404" s="6"/>
      <c r="E404" s="6"/>
      <c r="F404" s="9"/>
      <c r="G404" s="9"/>
      <c r="H404" s="6"/>
      <c r="I404" s="10">
        <f>IF(OR(G404="",H404&lt;&gt;"Yes"),"",ROUND(G404*0.15/(1+0.15),2))</f>
      </c>
      <c r="J404" s="10">
        <f>IF(AND(F404="",G404=""),"",SUM($F$7:F404)-SUM($G$7:G404))</f>
      </c>
      <c r="K404" s="6"/>
    </row>
    <row r="405" spans="1:11" x14ac:dyDescent="0.25">
      <c r="A405" s="13"/>
      <c r="B405" s="6"/>
      <c r="C405" s="6"/>
      <c r="D405" s="6"/>
      <c r="E405" s="6"/>
      <c r="F405" s="9"/>
      <c r="G405" s="9"/>
      <c r="H405" s="6"/>
      <c r="I405" s="10">
        <f>IF(OR(G405="",H405&lt;&gt;"Yes"),"",ROUND(G405*0.15/(1+0.15),2))</f>
      </c>
      <c r="J405" s="10">
        <f>IF(AND(F405="",G405=""),"",SUM($F$7:F405)-SUM($G$7:G405))</f>
      </c>
      <c r="K405" s="6"/>
    </row>
    <row r="406" spans="1:11" x14ac:dyDescent="0.25">
      <c r="A406" s="13"/>
      <c r="B406" s="6"/>
      <c r="C406" s="6"/>
      <c r="D406" s="6"/>
      <c r="E406" s="6"/>
      <c r="F406" s="9"/>
      <c r="G406" s="9"/>
      <c r="H406" s="6"/>
      <c r="I406" s="10">
        <f>IF(OR(G406="",H406&lt;&gt;"Yes"),"",ROUND(G406*0.15/(1+0.15),2))</f>
      </c>
      <c r="J406" s="10">
        <f>IF(AND(F406="",G406=""),"",SUM($F$7:F406)-SUM($G$7:G406))</f>
      </c>
      <c r="K406" s="6"/>
    </row>
    <row r="407" spans="1:11" x14ac:dyDescent="0.25">
      <c r="A407" s="13"/>
      <c r="B407" s="6"/>
      <c r="C407" s="6"/>
      <c r="D407" s="6"/>
      <c r="E407" s="6"/>
      <c r="F407" s="9"/>
      <c r="G407" s="9"/>
      <c r="H407" s="6"/>
      <c r="I407" s="10">
        <f>IF(OR(G407="",H407&lt;&gt;"Yes"),"",ROUND(G407*0.15/(1+0.15),2))</f>
      </c>
      <c r="J407" s="10">
        <f>IF(AND(F407="",G407=""),"",SUM($F$7:F407)-SUM($G$7:G407))</f>
      </c>
      <c r="K407" s="6"/>
    </row>
    <row r="408" spans="1:11" x14ac:dyDescent="0.25">
      <c r="A408" s="13"/>
      <c r="B408" s="6"/>
      <c r="C408" s="6"/>
      <c r="D408" s="6"/>
      <c r="E408" s="6"/>
      <c r="F408" s="9"/>
      <c r="G408" s="9"/>
      <c r="H408" s="6"/>
      <c r="I408" s="10">
        <f>IF(OR(G408="",H408&lt;&gt;"Yes"),"",ROUND(G408*0.15/(1+0.15),2))</f>
      </c>
      <c r="J408" s="10">
        <f>IF(AND(F408="",G408=""),"",SUM($F$7:F408)-SUM($G$7:G408))</f>
      </c>
      <c r="K408" s="6"/>
    </row>
    <row r="409" spans="1:11" x14ac:dyDescent="0.25">
      <c r="A409" s="13"/>
      <c r="B409" s="6"/>
      <c r="C409" s="6"/>
      <c r="D409" s="6"/>
      <c r="E409" s="6"/>
      <c r="F409" s="9"/>
      <c r="G409" s="9"/>
      <c r="H409" s="6"/>
      <c r="I409" s="10">
        <f>IF(OR(G409="",H409&lt;&gt;"Yes"),"",ROUND(G409*0.15/(1+0.15),2))</f>
      </c>
      <c r="J409" s="10">
        <f>IF(AND(F409="",G409=""),"",SUM($F$7:F409)-SUM($G$7:G409))</f>
      </c>
      <c r="K409" s="6"/>
    </row>
    <row r="410" spans="1:11" x14ac:dyDescent="0.25">
      <c r="A410" s="13"/>
      <c r="B410" s="6"/>
      <c r="C410" s="6"/>
      <c r="D410" s="6"/>
      <c r="E410" s="6"/>
      <c r="F410" s="9"/>
      <c r="G410" s="9"/>
      <c r="H410" s="6"/>
      <c r="I410" s="10">
        <f>IF(OR(G410="",H410&lt;&gt;"Yes"),"",ROUND(G410*0.15/(1+0.15),2))</f>
      </c>
      <c r="J410" s="10">
        <f>IF(AND(F410="",G410=""),"",SUM($F$7:F410)-SUM($G$7:G410))</f>
      </c>
      <c r="K410" s="6"/>
    </row>
    <row r="411" spans="1:11" x14ac:dyDescent="0.25">
      <c r="A411" s="13"/>
      <c r="B411" s="6"/>
      <c r="C411" s="6"/>
      <c r="D411" s="6"/>
      <c r="E411" s="6"/>
      <c r="F411" s="9"/>
      <c r="G411" s="9"/>
      <c r="H411" s="6"/>
      <c r="I411" s="10">
        <f>IF(OR(G411="",H411&lt;&gt;"Yes"),"",ROUND(G411*0.15/(1+0.15),2))</f>
      </c>
      <c r="J411" s="10">
        <f>IF(AND(F411="",G411=""),"",SUM($F$7:F411)-SUM($G$7:G411))</f>
      </c>
      <c r="K411" s="6"/>
    </row>
    <row r="412" spans="1:11" x14ac:dyDescent="0.25">
      <c r="A412" s="13"/>
      <c r="B412" s="6"/>
      <c r="C412" s="6"/>
      <c r="D412" s="6"/>
      <c r="E412" s="6"/>
      <c r="F412" s="9"/>
      <c r="G412" s="9"/>
      <c r="H412" s="6"/>
      <c r="I412" s="10">
        <f>IF(OR(G412="",H412&lt;&gt;"Yes"),"",ROUND(G412*0.15/(1+0.15),2))</f>
      </c>
      <c r="J412" s="10">
        <f>IF(AND(F412="",G412=""),"",SUM($F$7:F412)-SUM($G$7:G412))</f>
      </c>
      <c r="K412" s="6"/>
    </row>
    <row r="413" spans="1:11" x14ac:dyDescent="0.25">
      <c r="A413" s="13"/>
      <c r="B413" s="6"/>
      <c r="C413" s="6"/>
      <c r="D413" s="6"/>
      <c r="E413" s="6"/>
      <c r="F413" s="9"/>
      <c r="G413" s="9"/>
      <c r="H413" s="6"/>
      <c r="I413" s="10">
        <f>IF(OR(G413="",H413&lt;&gt;"Yes"),"",ROUND(G413*0.15/(1+0.15),2))</f>
      </c>
      <c r="J413" s="10">
        <f>IF(AND(F413="",G413=""),"",SUM($F$7:F413)-SUM($G$7:G413))</f>
      </c>
      <c r="K413" s="6"/>
    </row>
    <row r="414" spans="1:11" x14ac:dyDescent="0.25">
      <c r="A414" s="13"/>
      <c r="B414" s="6"/>
      <c r="C414" s="6"/>
      <c r="D414" s="6"/>
      <c r="E414" s="6"/>
      <c r="F414" s="9"/>
      <c r="G414" s="9"/>
      <c r="H414" s="6"/>
      <c r="I414" s="10">
        <f>IF(OR(G414="",H414&lt;&gt;"Yes"),"",ROUND(G414*0.15/(1+0.15),2))</f>
      </c>
      <c r="J414" s="10">
        <f>IF(AND(F414="",G414=""),"",SUM($F$7:F414)-SUM($G$7:G414))</f>
      </c>
      <c r="K414" s="6"/>
    </row>
    <row r="415" spans="1:11" x14ac:dyDescent="0.25">
      <c r="A415" s="13"/>
      <c r="B415" s="6"/>
      <c r="C415" s="6"/>
      <c r="D415" s="6"/>
      <c r="E415" s="6"/>
      <c r="F415" s="9"/>
      <c r="G415" s="9"/>
      <c r="H415" s="6"/>
      <c r="I415" s="10">
        <f>IF(OR(G415="",H415&lt;&gt;"Yes"),"",ROUND(G415*0.15/(1+0.15),2))</f>
      </c>
      <c r="J415" s="10">
        <f>IF(AND(F415="",G415=""),"",SUM($F$7:F415)-SUM($G$7:G415))</f>
      </c>
      <c r="K415" s="6"/>
    </row>
    <row r="416" spans="1:11" x14ac:dyDescent="0.25">
      <c r="A416" s="13"/>
      <c r="B416" s="6"/>
      <c r="C416" s="6"/>
      <c r="D416" s="6"/>
      <c r="E416" s="6"/>
      <c r="F416" s="9"/>
      <c r="G416" s="9"/>
      <c r="H416" s="6"/>
      <c r="I416" s="10">
        <f>IF(OR(G416="",H416&lt;&gt;"Yes"),"",ROUND(G416*0.15/(1+0.15),2))</f>
      </c>
      <c r="J416" s="10">
        <f>IF(AND(F416="",G416=""),"",SUM($F$7:F416)-SUM($G$7:G416))</f>
      </c>
      <c r="K416" s="6"/>
    </row>
    <row r="417" spans="1:11" x14ac:dyDescent="0.25">
      <c r="A417" s="13"/>
      <c r="B417" s="6"/>
      <c r="C417" s="6"/>
      <c r="D417" s="6"/>
      <c r="E417" s="6"/>
      <c r="F417" s="9"/>
      <c r="G417" s="9"/>
      <c r="H417" s="6"/>
      <c r="I417" s="10">
        <f>IF(OR(G417="",H417&lt;&gt;"Yes"),"",ROUND(G417*0.15/(1+0.15),2))</f>
      </c>
      <c r="J417" s="10">
        <f>IF(AND(F417="",G417=""),"",SUM($F$7:F417)-SUM($G$7:G417))</f>
      </c>
      <c r="K417" s="6"/>
    </row>
    <row r="418" spans="1:11" x14ac:dyDescent="0.25">
      <c r="A418" s="13"/>
      <c r="B418" s="6"/>
      <c r="C418" s="6"/>
      <c r="D418" s="6"/>
      <c r="E418" s="6"/>
      <c r="F418" s="9"/>
      <c r="G418" s="9"/>
      <c r="H418" s="6"/>
      <c r="I418" s="10">
        <f>IF(OR(G418="",H418&lt;&gt;"Yes"),"",ROUND(G418*0.15/(1+0.15),2))</f>
      </c>
      <c r="J418" s="10">
        <f>IF(AND(F418="",G418=""),"",SUM($F$7:F418)-SUM($G$7:G418))</f>
      </c>
      <c r="K418" s="6"/>
    </row>
    <row r="419" spans="1:11" x14ac:dyDescent="0.25">
      <c r="A419" s="13"/>
      <c r="B419" s="6"/>
      <c r="C419" s="6"/>
      <c r="D419" s="6"/>
      <c r="E419" s="6"/>
      <c r="F419" s="9"/>
      <c r="G419" s="9"/>
      <c r="H419" s="6"/>
      <c r="I419" s="10">
        <f>IF(OR(G419="",H419&lt;&gt;"Yes"),"",ROUND(G419*0.15/(1+0.15),2))</f>
      </c>
      <c r="J419" s="10">
        <f>IF(AND(F419="",G419=""),"",SUM($F$7:F419)-SUM($G$7:G419))</f>
      </c>
      <c r="K419" s="6"/>
    </row>
    <row r="420" spans="1:11" x14ac:dyDescent="0.25">
      <c r="A420" s="13"/>
      <c r="B420" s="6"/>
      <c r="C420" s="6"/>
      <c r="D420" s="6"/>
      <c r="E420" s="6"/>
      <c r="F420" s="9"/>
      <c r="G420" s="9"/>
      <c r="H420" s="6"/>
      <c r="I420" s="10">
        <f>IF(OR(G420="",H420&lt;&gt;"Yes"),"",ROUND(G420*0.15/(1+0.15),2))</f>
      </c>
      <c r="J420" s="10">
        <f>IF(AND(F420="",G420=""),"",SUM($F$7:F420)-SUM($G$7:G420))</f>
      </c>
      <c r="K420" s="6"/>
    </row>
    <row r="421" spans="1:11" x14ac:dyDescent="0.25">
      <c r="A421" s="13"/>
      <c r="B421" s="6"/>
      <c r="C421" s="6"/>
      <c r="D421" s="6"/>
      <c r="E421" s="6"/>
      <c r="F421" s="9"/>
      <c r="G421" s="9"/>
      <c r="H421" s="6"/>
      <c r="I421" s="10">
        <f>IF(OR(G421="",H421&lt;&gt;"Yes"),"",ROUND(G421*0.15/(1+0.15),2))</f>
      </c>
      <c r="J421" s="10">
        <f>IF(AND(F421="",G421=""),"",SUM($F$7:F421)-SUM($G$7:G421))</f>
      </c>
      <c r="K421" s="6"/>
    </row>
    <row r="422" spans="1:11" x14ac:dyDescent="0.25">
      <c r="A422" s="13"/>
      <c r="B422" s="6"/>
      <c r="C422" s="6"/>
      <c r="D422" s="6"/>
      <c r="E422" s="6"/>
      <c r="F422" s="9"/>
      <c r="G422" s="9"/>
      <c r="H422" s="6"/>
      <c r="I422" s="10">
        <f>IF(OR(G422="",H422&lt;&gt;"Yes"),"",ROUND(G422*0.15/(1+0.15),2))</f>
      </c>
      <c r="J422" s="10">
        <f>IF(AND(F422="",G422=""),"",SUM($F$7:F422)-SUM($G$7:G422))</f>
      </c>
      <c r="K422" s="6"/>
    </row>
    <row r="423" spans="1:11" x14ac:dyDescent="0.25">
      <c r="A423" s="13"/>
      <c r="B423" s="6"/>
      <c r="C423" s="6"/>
      <c r="D423" s="6"/>
      <c r="E423" s="6"/>
      <c r="F423" s="9"/>
      <c r="G423" s="9"/>
      <c r="H423" s="6"/>
      <c r="I423" s="10">
        <f>IF(OR(G423="",H423&lt;&gt;"Yes"),"",ROUND(G423*0.15/(1+0.15),2))</f>
      </c>
      <c r="J423" s="10">
        <f>IF(AND(F423="",G423=""),"",SUM($F$7:F423)-SUM($G$7:G423))</f>
      </c>
      <c r="K423" s="6"/>
    </row>
    <row r="424" spans="1:11" x14ac:dyDescent="0.25">
      <c r="A424" s="13"/>
      <c r="B424" s="6"/>
      <c r="C424" s="6"/>
      <c r="D424" s="6"/>
      <c r="E424" s="6"/>
      <c r="F424" s="9"/>
      <c r="G424" s="9"/>
      <c r="H424" s="6"/>
      <c r="I424" s="10">
        <f>IF(OR(G424="",H424&lt;&gt;"Yes"),"",ROUND(G424*0.15/(1+0.15),2))</f>
      </c>
      <c r="J424" s="10">
        <f>IF(AND(F424="",G424=""),"",SUM($F$7:F424)-SUM($G$7:G424))</f>
      </c>
      <c r="K424" s="6"/>
    </row>
    <row r="425" spans="1:11" x14ac:dyDescent="0.25">
      <c r="A425" s="13"/>
      <c r="B425" s="6"/>
      <c r="C425" s="6"/>
      <c r="D425" s="6"/>
      <c r="E425" s="6"/>
      <c r="F425" s="9"/>
      <c r="G425" s="9"/>
      <c r="H425" s="6"/>
      <c r="I425" s="10">
        <f>IF(OR(G425="",H425&lt;&gt;"Yes"),"",ROUND(G425*0.15/(1+0.15),2))</f>
      </c>
      <c r="J425" s="10">
        <f>IF(AND(F425="",G425=""),"",SUM($F$7:F425)-SUM($G$7:G425))</f>
      </c>
      <c r="K425" s="6"/>
    </row>
    <row r="426" spans="1:11" x14ac:dyDescent="0.25">
      <c r="A426" s="13"/>
      <c r="B426" s="6"/>
      <c r="C426" s="6"/>
      <c r="D426" s="6"/>
      <c r="E426" s="6"/>
      <c r="F426" s="9"/>
      <c r="G426" s="9"/>
      <c r="H426" s="6"/>
      <c r="I426" s="10">
        <f>IF(OR(G426="",H426&lt;&gt;"Yes"),"",ROUND(G426*0.15/(1+0.15),2))</f>
      </c>
      <c r="J426" s="10">
        <f>IF(AND(F426="",G426=""),"",SUM($F$7:F426)-SUM($G$7:G426))</f>
      </c>
      <c r="K426" s="6"/>
    </row>
    <row r="427" spans="1:11" x14ac:dyDescent="0.25">
      <c r="A427" s="13"/>
      <c r="B427" s="6"/>
      <c r="C427" s="6"/>
      <c r="D427" s="6"/>
      <c r="E427" s="6"/>
      <c r="F427" s="9"/>
      <c r="G427" s="9"/>
      <c r="H427" s="6"/>
      <c r="I427" s="10">
        <f>IF(OR(G427="",H427&lt;&gt;"Yes"),"",ROUND(G427*0.15/(1+0.15),2))</f>
      </c>
      <c r="J427" s="10">
        <f>IF(AND(F427="",G427=""),"",SUM($F$7:F427)-SUM($G$7:G427))</f>
      </c>
      <c r="K427" s="6"/>
    </row>
    <row r="428" spans="1:11" x14ac:dyDescent="0.25">
      <c r="A428" s="13"/>
      <c r="B428" s="6"/>
      <c r="C428" s="6"/>
      <c r="D428" s="6"/>
      <c r="E428" s="6"/>
      <c r="F428" s="9"/>
      <c r="G428" s="9"/>
      <c r="H428" s="6"/>
      <c r="I428" s="10">
        <f>IF(OR(G428="",H428&lt;&gt;"Yes"),"",ROUND(G428*0.15/(1+0.15),2))</f>
      </c>
      <c r="J428" s="10">
        <f>IF(AND(F428="",G428=""),"",SUM($F$7:F428)-SUM($G$7:G428))</f>
      </c>
      <c r="K428" s="6"/>
    </row>
    <row r="429" spans="1:11" x14ac:dyDescent="0.25">
      <c r="A429" s="13"/>
      <c r="B429" s="6"/>
      <c r="C429" s="6"/>
      <c r="D429" s="6"/>
      <c r="E429" s="6"/>
      <c r="F429" s="9"/>
      <c r="G429" s="9"/>
      <c r="H429" s="6"/>
      <c r="I429" s="10">
        <f>IF(OR(G429="",H429&lt;&gt;"Yes"),"",ROUND(G429*0.15/(1+0.15),2))</f>
      </c>
      <c r="J429" s="10">
        <f>IF(AND(F429="",G429=""),"",SUM($F$7:F429)-SUM($G$7:G429))</f>
      </c>
      <c r="K429" s="6"/>
    </row>
    <row r="430" spans="1:11" x14ac:dyDescent="0.25">
      <c r="A430" s="13"/>
      <c r="B430" s="6"/>
      <c r="C430" s="6"/>
      <c r="D430" s="6"/>
      <c r="E430" s="6"/>
      <c r="F430" s="9"/>
      <c r="G430" s="9"/>
      <c r="H430" s="6"/>
      <c r="I430" s="10">
        <f>IF(OR(G430="",H430&lt;&gt;"Yes"),"",ROUND(G430*0.15/(1+0.15),2))</f>
      </c>
      <c r="J430" s="10">
        <f>IF(AND(F430="",G430=""),"",SUM($F$7:F430)-SUM($G$7:G430))</f>
      </c>
      <c r="K430" s="6"/>
    </row>
    <row r="431" spans="1:11" x14ac:dyDescent="0.25">
      <c r="A431" s="13"/>
      <c r="B431" s="6"/>
      <c r="C431" s="6"/>
      <c r="D431" s="6"/>
      <c r="E431" s="6"/>
      <c r="F431" s="9"/>
      <c r="G431" s="9"/>
      <c r="H431" s="6"/>
      <c r="I431" s="10">
        <f>IF(OR(G431="",H431&lt;&gt;"Yes"),"",ROUND(G431*0.15/(1+0.15),2))</f>
      </c>
      <c r="J431" s="10">
        <f>IF(AND(F431="",G431=""),"",SUM($F$7:F431)-SUM($G$7:G431))</f>
      </c>
      <c r="K431" s="6"/>
    </row>
    <row r="432" spans="1:11" x14ac:dyDescent="0.25">
      <c r="A432" s="13"/>
      <c r="B432" s="6"/>
      <c r="C432" s="6"/>
      <c r="D432" s="6"/>
      <c r="E432" s="6"/>
      <c r="F432" s="9"/>
      <c r="G432" s="9"/>
      <c r="H432" s="6"/>
      <c r="I432" s="10">
        <f>IF(OR(G432="",H432&lt;&gt;"Yes"),"",ROUND(G432*0.15/(1+0.15),2))</f>
      </c>
      <c r="J432" s="10">
        <f>IF(AND(F432="",G432=""),"",SUM($F$7:F432)-SUM($G$7:G432))</f>
      </c>
      <c r="K432" s="6"/>
    </row>
    <row r="433" spans="1:11" x14ac:dyDescent="0.25">
      <c r="A433" s="13"/>
      <c r="B433" s="6"/>
      <c r="C433" s="6"/>
      <c r="D433" s="6"/>
      <c r="E433" s="6"/>
      <c r="F433" s="9"/>
      <c r="G433" s="9"/>
      <c r="H433" s="6"/>
      <c r="I433" s="10">
        <f>IF(OR(G433="",H433&lt;&gt;"Yes"),"",ROUND(G433*0.15/(1+0.15),2))</f>
      </c>
      <c r="J433" s="10">
        <f>IF(AND(F433="",G433=""),"",SUM($F$7:F433)-SUM($G$7:G433))</f>
      </c>
      <c r="K433" s="6"/>
    </row>
    <row r="434" spans="1:11" x14ac:dyDescent="0.25">
      <c r="A434" s="13"/>
      <c r="B434" s="6"/>
      <c r="C434" s="6"/>
      <c r="D434" s="6"/>
      <c r="E434" s="6"/>
      <c r="F434" s="9"/>
      <c r="G434" s="9"/>
      <c r="H434" s="6"/>
      <c r="I434" s="10">
        <f>IF(OR(G434="",H434&lt;&gt;"Yes"),"",ROUND(G434*0.15/(1+0.15),2))</f>
      </c>
      <c r="J434" s="10">
        <f>IF(AND(F434="",G434=""),"",SUM($F$7:F434)-SUM($G$7:G434))</f>
      </c>
      <c r="K434" s="6"/>
    </row>
    <row r="435" spans="1:11" x14ac:dyDescent="0.25">
      <c r="A435" s="13"/>
      <c r="B435" s="6"/>
      <c r="C435" s="6"/>
      <c r="D435" s="6"/>
      <c r="E435" s="6"/>
      <c r="F435" s="9"/>
      <c r="G435" s="9"/>
      <c r="H435" s="6"/>
      <c r="I435" s="10">
        <f>IF(OR(G435="",H435&lt;&gt;"Yes"),"",ROUND(G435*0.15/(1+0.15),2))</f>
      </c>
      <c r="J435" s="10">
        <f>IF(AND(F435="",G435=""),"",SUM($F$7:F435)-SUM($G$7:G435))</f>
      </c>
      <c r="K435" s="6"/>
    </row>
    <row r="436" spans="1:11" x14ac:dyDescent="0.25">
      <c r="A436" s="13"/>
      <c r="B436" s="6"/>
      <c r="C436" s="6"/>
      <c r="D436" s="6"/>
      <c r="E436" s="6"/>
      <c r="F436" s="9"/>
      <c r="G436" s="9"/>
      <c r="H436" s="6"/>
      <c r="I436" s="10">
        <f>IF(OR(G436="",H436&lt;&gt;"Yes"),"",ROUND(G436*0.15/(1+0.15),2))</f>
      </c>
      <c r="J436" s="10">
        <f>IF(AND(F436="",G436=""),"",SUM($F$7:F436)-SUM($G$7:G436))</f>
      </c>
      <c r="K436" s="6"/>
    </row>
    <row r="437" spans="1:11" x14ac:dyDescent="0.25">
      <c r="A437" s="13"/>
      <c r="B437" s="6"/>
      <c r="C437" s="6"/>
      <c r="D437" s="6"/>
      <c r="E437" s="6"/>
      <c r="F437" s="9"/>
      <c r="G437" s="9"/>
      <c r="H437" s="6"/>
      <c r="I437" s="10">
        <f>IF(OR(G437="",H437&lt;&gt;"Yes"),"",ROUND(G437*0.15/(1+0.15),2))</f>
      </c>
      <c r="J437" s="10">
        <f>IF(AND(F437="",G437=""),"",SUM($F$7:F437)-SUM($G$7:G437))</f>
      </c>
      <c r="K437" s="6"/>
    </row>
    <row r="438" spans="1:11" x14ac:dyDescent="0.25">
      <c r="A438" s="13"/>
      <c r="B438" s="6"/>
      <c r="C438" s="6"/>
      <c r="D438" s="6"/>
      <c r="E438" s="6"/>
      <c r="F438" s="9"/>
      <c r="G438" s="9"/>
      <c r="H438" s="6"/>
      <c r="I438" s="10">
        <f>IF(OR(G438="",H438&lt;&gt;"Yes"),"",ROUND(G438*0.15/(1+0.15),2))</f>
      </c>
      <c r="J438" s="10">
        <f>IF(AND(F438="",G438=""),"",SUM($F$7:F438)-SUM($G$7:G438))</f>
      </c>
      <c r="K438" s="6"/>
    </row>
    <row r="439" spans="1:11" x14ac:dyDescent="0.25">
      <c r="A439" s="13"/>
      <c r="B439" s="6"/>
      <c r="C439" s="6"/>
      <c r="D439" s="6"/>
      <c r="E439" s="6"/>
      <c r="F439" s="9"/>
      <c r="G439" s="9"/>
      <c r="H439" s="6"/>
      <c r="I439" s="10">
        <f>IF(OR(G439="",H439&lt;&gt;"Yes"),"",ROUND(G439*0.15/(1+0.15),2))</f>
      </c>
      <c r="J439" s="10">
        <f>IF(AND(F439="",G439=""),"",SUM($F$7:F439)-SUM($G$7:G439))</f>
      </c>
      <c r="K439" s="6"/>
    </row>
    <row r="440" spans="1:11" x14ac:dyDescent="0.25">
      <c r="A440" s="13"/>
      <c r="B440" s="6"/>
      <c r="C440" s="6"/>
      <c r="D440" s="6"/>
      <c r="E440" s="6"/>
      <c r="F440" s="9"/>
      <c r="G440" s="9"/>
      <c r="H440" s="6"/>
      <c r="I440" s="10">
        <f>IF(OR(G440="",H440&lt;&gt;"Yes"),"",ROUND(G440*0.15/(1+0.15),2))</f>
      </c>
      <c r="J440" s="10">
        <f>IF(AND(F440="",G440=""),"",SUM($F$7:F440)-SUM($G$7:G440))</f>
      </c>
      <c r="K440" s="6"/>
    </row>
    <row r="441" spans="1:11" x14ac:dyDescent="0.25">
      <c r="A441" s="13"/>
      <c r="B441" s="6"/>
      <c r="C441" s="6"/>
      <c r="D441" s="6"/>
      <c r="E441" s="6"/>
      <c r="F441" s="9"/>
      <c r="G441" s="9"/>
      <c r="H441" s="6"/>
      <c r="I441" s="10">
        <f>IF(OR(G441="",H441&lt;&gt;"Yes"),"",ROUND(G441*0.15/(1+0.15),2))</f>
      </c>
      <c r="J441" s="10">
        <f>IF(AND(F441="",G441=""),"",SUM($F$7:F441)-SUM($G$7:G441))</f>
      </c>
      <c r="K441" s="6"/>
    </row>
    <row r="442" spans="1:11" x14ac:dyDescent="0.25">
      <c r="A442" s="13"/>
      <c r="B442" s="6"/>
      <c r="C442" s="6"/>
      <c r="D442" s="6"/>
      <c r="E442" s="6"/>
      <c r="F442" s="9"/>
      <c r="G442" s="9"/>
      <c r="H442" s="6"/>
      <c r="I442" s="10">
        <f>IF(OR(G442="",H442&lt;&gt;"Yes"),"",ROUND(G442*0.15/(1+0.15),2))</f>
      </c>
      <c r="J442" s="10">
        <f>IF(AND(F442="",G442=""),"",SUM($F$7:F442)-SUM($G$7:G442))</f>
      </c>
      <c r="K442" s="6"/>
    </row>
    <row r="443" spans="1:11" x14ac:dyDescent="0.25">
      <c r="A443" s="13"/>
      <c r="B443" s="6"/>
      <c r="C443" s="6"/>
      <c r="D443" s="6"/>
      <c r="E443" s="6"/>
      <c r="F443" s="9"/>
      <c r="G443" s="9"/>
      <c r="H443" s="6"/>
      <c r="I443" s="10">
        <f>IF(OR(G443="",H443&lt;&gt;"Yes"),"",ROUND(G443*0.15/(1+0.15),2))</f>
      </c>
      <c r="J443" s="10">
        <f>IF(AND(F443="",G443=""),"",SUM($F$7:F443)-SUM($G$7:G443))</f>
      </c>
      <c r="K443" s="6"/>
    </row>
    <row r="444" spans="1:11" x14ac:dyDescent="0.25">
      <c r="A444" s="13"/>
      <c r="B444" s="6"/>
      <c r="C444" s="6"/>
      <c r="D444" s="6"/>
      <c r="E444" s="6"/>
      <c r="F444" s="9"/>
      <c r="G444" s="9"/>
      <c r="H444" s="6"/>
      <c r="I444" s="10">
        <f>IF(OR(G444="",H444&lt;&gt;"Yes"),"",ROUND(G444*0.15/(1+0.15),2))</f>
      </c>
      <c r="J444" s="10">
        <f>IF(AND(F444="",G444=""),"",SUM($F$7:F444)-SUM($G$7:G444))</f>
      </c>
      <c r="K444" s="6"/>
    </row>
    <row r="445" spans="1:11" x14ac:dyDescent="0.25">
      <c r="A445" s="13"/>
      <c r="B445" s="6"/>
      <c r="C445" s="6"/>
      <c r="D445" s="6"/>
      <c r="E445" s="6"/>
      <c r="F445" s="9"/>
      <c r="G445" s="9"/>
      <c r="H445" s="6"/>
      <c r="I445" s="10">
        <f>IF(OR(G445="",H445&lt;&gt;"Yes"),"",ROUND(G445*0.15/(1+0.15),2))</f>
      </c>
      <c r="J445" s="10">
        <f>IF(AND(F445="",G445=""),"",SUM($F$7:F445)-SUM($G$7:G445))</f>
      </c>
      <c r="K445" s="6"/>
    </row>
    <row r="446" spans="1:11" x14ac:dyDescent="0.25">
      <c r="A446" s="13"/>
      <c r="B446" s="6"/>
      <c r="C446" s="6"/>
      <c r="D446" s="6"/>
      <c r="E446" s="6"/>
      <c r="F446" s="9"/>
      <c r="G446" s="9"/>
      <c r="H446" s="6"/>
      <c r="I446" s="10">
        <f>IF(OR(G446="",H446&lt;&gt;"Yes"),"",ROUND(G446*0.15/(1+0.15),2))</f>
      </c>
      <c r="J446" s="10">
        <f>IF(AND(F446="",G446=""),"",SUM($F$7:F446)-SUM($G$7:G446))</f>
      </c>
      <c r="K446" s="6"/>
    </row>
    <row r="447" spans="1:11" x14ac:dyDescent="0.25">
      <c r="A447" s="13"/>
      <c r="B447" s="6"/>
      <c r="C447" s="6"/>
      <c r="D447" s="6"/>
      <c r="E447" s="6"/>
      <c r="F447" s="9"/>
      <c r="G447" s="9"/>
      <c r="H447" s="6"/>
      <c r="I447" s="10">
        <f>IF(OR(G447="",H447&lt;&gt;"Yes"),"",ROUND(G447*0.15/(1+0.15),2))</f>
      </c>
      <c r="J447" s="10">
        <f>IF(AND(F447="",G447=""),"",SUM($F$7:F447)-SUM($G$7:G447))</f>
      </c>
      <c r="K447" s="6"/>
    </row>
    <row r="448" spans="1:11" x14ac:dyDescent="0.25">
      <c r="A448" s="13"/>
      <c r="B448" s="6"/>
      <c r="C448" s="6"/>
      <c r="D448" s="6"/>
      <c r="E448" s="6"/>
      <c r="F448" s="9"/>
      <c r="G448" s="9"/>
      <c r="H448" s="6"/>
      <c r="I448" s="10">
        <f>IF(OR(G448="",H448&lt;&gt;"Yes"),"",ROUND(G448*0.15/(1+0.15),2))</f>
      </c>
      <c r="J448" s="10">
        <f>IF(AND(F448="",G448=""),"",SUM($F$7:F448)-SUM($G$7:G448))</f>
      </c>
      <c r="K448" s="6"/>
    </row>
    <row r="449" spans="1:11" x14ac:dyDescent="0.25">
      <c r="A449" s="13"/>
      <c r="B449" s="6"/>
      <c r="C449" s="6"/>
      <c r="D449" s="6"/>
      <c r="E449" s="6"/>
      <c r="F449" s="9"/>
      <c r="G449" s="9"/>
      <c r="H449" s="6"/>
      <c r="I449" s="10">
        <f>IF(OR(G449="",H449&lt;&gt;"Yes"),"",ROUND(G449*0.15/(1+0.15),2))</f>
      </c>
      <c r="J449" s="10">
        <f>IF(AND(F449="",G449=""),"",SUM($F$7:F449)-SUM($G$7:G449))</f>
      </c>
      <c r="K449" s="6"/>
    </row>
    <row r="450" spans="1:11" x14ac:dyDescent="0.25">
      <c r="A450" s="13"/>
      <c r="B450" s="6"/>
      <c r="C450" s="6"/>
      <c r="D450" s="6"/>
      <c r="E450" s="6"/>
      <c r="F450" s="9"/>
      <c r="G450" s="9"/>
      <c r="H450" s="6"/>
      <c r="I450" s="10">
        <f>IF(OR(G450="",H450&lt;&gt;"Yes"),"",ROUND(G450*0.15/(1+0.15),2))</f>
      </c>
      <c r="J450" s="10">
        <f>IF(AND(F450="",G450=""),"",SUM($F$7:F450)-SUM($G$7:G450))</f>
      </c>
      <c r="K450" s="6"/>
    </row>
    <row r="451" spans="1:11" x14ac:dyDescent="0.25">
      <c r="A451" s="13"/>
      <c r="B451" s="6"/>
      <c r="C451" s="6"/>
      <c r="D451" s="6"/>
      <c r="E451" s="6"/>
      <c r="F451" s="9"/>
      <c r="G451" s="9"/>
      <c r="H451" s="6"/>
      <c r="I451" s="10">
        <f>IF(OR(G451="",H451&lt;&gt;"Yes"),"",ROUND(G451*0.15/(1+0.15),2))</f>
      </c>
      <c r="J451" s="10">
        <f>IF(AND(F451="",G451=""),"",SUM($F$7:F451)-SUM($G$7:G451))</f>
      </c>
      <c r="K451" s="6"/>
    </row>
    <row r="452" spans="1:11" x14ac:dyDescent="0.25">
      <c r="A452" s="13"/>
      <c r="B452" s="6"/>
      <c r="C452" s="6"/>
      <c r="D452" s="6"/>
      <c r="E452" s="6"/>
      <c r="F452" s="9"/>
      <c r="G452" s="9"/>
      <c r="H452" s="6"/>
      <c r="I452" s="10">
        <f>IF(OR(G452="",H452&lt;&gt;"Yes"),"",ROUND(G452*0.15/(1+0.15),2))</f>
      </c>
      <c r="J452" s="10">
        <f>IF(AND(F452="",G452=""),"",SUM($F$7:F452)-SUM($G$7:G452))</f>
      </c>
      <c r="K452" s="6"/>
    </row>
    <row r="453" spans="1:11" x14ac:dyDescent="0.25">
      <c r="A453" s="13"/>
      <c r="B453" s="6"/>
      <c r="C453" s="6"/>
      <c r="D453" s="6"/>
      <c r="E453" s="6"/>
      <c r="F453" s="9"/>
      <c r="G453" s="9"/>
      <c r="H453" s="6"/>
      <c r="I453" s="10">
        <f>IF(OR(G453="",H453&lt;&gt;"Yes"),"",ROUND(G453*0.15/(1+0.15),2))</f>
      </c>
      <c r="J453" s="10">
        <f>IF(AND(F453="",G453=""),"",SUM($F$7:F453)-SUM($G$7:G453))</f>
      </c>
      <c r="K453" s="6"/>
    </row>
    <row r="454" spans="1:11" x14ac:dyDescent="0.25">
      <c r="A454" s="13"/>
      <c r="B454" s="6"/>
      <c r="C454" s="6"/>
      <c r="D454" s="6"/>
      <c r="E454" s="6"/>
      <c r="F454" s="9"/>
      <c r="G454" s="9"/>
      <c r="H454" s="6"/>
      <c r="I454" s="10">
        <f>IF(OR(G454="",H454&lt;&gt;"Yes"),"",ROUND(G454*0.15/(1+0.15),2))</f>
      </c>
      <c r="J454" s="10">
        <f>IF(AND(F454="",G454=""),"",SUM($F$7:F454)-SUM($G$7:G454))</f>
      </c>
      <c r="K454" s="6"/>
    </row>
    <row r="455" spans="1:11" x14ac:dyDescent="0.25">
      <c r="A455" s="13"/>
      <c r="B455" s="6"/>
      <c r="C455" s="6"/>
      <c r="D455" s="6"/>
      <c r="E455" s="6"/>
      <c r="F455" s="9"/>
      <c r="G455" s="9"/>
      <c r="H455" s="6"/>
      <c r="I455" s="10">
        <f>IF(OR(G455="",H455&lt;&gt;"Yes"),"",ROUND(G455*0.15/(1+0.15),2))</f>
      </c>
      <c r="J455" s="10">
        <f>IF(AND(F455="",G455=""),"",SUM($F$7:F455)-SUM($G$7:G455))</f>
      </c>
      <c r="K455" s="6"/>
    </row>
    <row r="456" spans="1:11" x14ac:dyDescent="0.25">
      <c r="A456" s="13"/>
      <c r="B456" s="6"/>
      <c r="C456" s="6"/>
      <c r="D456" s="6"/>
      <c r="E456" s="6"/>
      <c r="F456" s="9"/>
      <c r="G456" s="9"/>
      <c r="H456" s="6"/>
      <c r="I456" s="10">
        <f>IF(OR(G456="",H456&lt;&gt;"Yes"),"",ROUND(G456*0.15/(1+0.15),2))</f>
      </c>
      <c r="J456" s="10">
        <f>IF(AND(F456="",G456=""),"",SUM($F$7:F456)-SUM($G$7:G456))</f>
      </c>
      <c r="K456" s="6"/>
    </row>
    <row r="457" spans="1:11" x14ac:dyDescent="0.25">
      <c r="A457" s="13"/>
      <c r="B457" s="6"/>
      <c r="C457" s="6"/>
      <c r="D457" s="6"/>
      <c r="E457" s="6"/>
      <c r="F457" s="9"/>
      <c r="G457" s="9"/>
      <c r="H457" s="6"/>
      <c r="I457" s="10">
        <f>IF(OR(G457="",H457&lt;&gt;"Yes"),"",ROUND(G457*0.15/(1+0.15),2))</f>
      </c>
      <c r="J457" s="10">
        <f>IF(AND(F457="",G457=""),"",SUM($F$7:F457)-SUM($G$7:G457))</f>
      </c>
      <c r="K457" s="6"/>
    </row>
    <row r="458" spans="1:11" x14ac:dyDescent="0.25">
      <c r="A458" s="13"/>
      <c r="B458" s="6"/>
      <c r="C458" s="6"/>
      <c r="D458" s="6"/>
      <c r="E458" s="6"/>
      <c r="F458" s="9"/>
      <c r="G458" s="9"/>
      <c r="H458" s="6"/>
      <c r="I458" s="10">
        <f>IF(OR(G458="",H458&lt;&gt;"Yes"),"",ROUND(G458*0.15/(1+0.15),2))</f>
      </c>
      <c r="J458" s="10">
        <f>IF(AND(F458="",G458=""),"",SUM($F$7:F458)-SUM($G$7:G458))</f>
      </c>
      <c r="K458" s="6"/>
    </row>
    <row r="459" spans="1:11" x14ac:dyDescent="0.25">
      <c r="A459" s="13"/>
      <c r="B459" s="6"/>
      <c r="C459" s="6"/>
      <c r="D459" s="6"/>
      <c r="E459" s="6"/>
      <c r="F459" s="9"/>
      <c r="G459" s="9"/>
      <c r="H459" s="6"/>
      <c r="I459" s="10">
        <f>IF(OR(G459="",H459&lt;&gt;"Yes"),"",ROUND(G459*0.15/(1+0.15),2))</f>
      </c>
      <c r="J459" s="10">
        <f>IF(AND(F459="",G459=""),"",SUM($F$7:F459)-SUM($G$7:G459))</f>
      </c>
      <c r="K459" s="6"/>
    </row>
    <row r="460" spans="1:11" x14ac:dyDescent="0.25">
      <c r="A460" s="13"/>
      <c r="B460" s="6"/>
      <c r="C460" s="6"/>
      <c r="D460" s="6"/>
      <c r="E460" s="6"/>
      <c r="F460" s="9"/>
      <c r="G460" s="9"/>
      <c r="H460" s="6"/>
      <c r="I460" s="10">
        <f>IF(OR(G460="",H460&lt;&gt;"Yes"),"",ROUND(G460*0.15/(1+0.15),2))</f>
      </c>
      <c r="J460" s="10">
        <f>IF(AND(F460="",G460=""),"",SUM($F$7:F460)-SUM($G$7:G460))</f>
      </c>
      <c r="K460" s="6"/>
    </row>
    <row r="461" spans="1:11" x14ac:dyDescent="0.25">
      <c r="A461" s="13"/>
      <c r="B461" s="6"/>
      <c r="C461" s="6"/>
      <c r="D461" s="6"/>
      <c r="E461" s="6"/>
      <c r="F461" s="9"/>
      <c r="G461" s="9"/>
      <c r="H461" s="6"/>
      <c r="I461" s="10">
        <f>IF(OR(G461="",H461&lt;&gt;"Yes"),"",ROUND(G461*0.15/(1+0.15),2))</f>
      </c>
      <c r="J461" s="10">
        <f>IF(AND(F461="",G461=""),"",SUM($F$7:F461)-SUM($G$7:G461))</f>
      </c>
      <c r="K461" s="6"/>
    </row>
    <row r="462" spans="1:11" x14ac:dyDescent="0.25">
      <c r="A462" s="13"/>
      <c r="B462" s="6"/>
      <c r="C462" s="6"/>
      <c r="D462" s="6"/>
      <c r="E462" s="6"/>
      <c r="F462" s="9"/>
      <c r="G462" s="9"/>
      <c r="H462" s="6"/>
      <c r="I462" s="10">
        <f>IF(OR(G462="",H462&lt;&gt;"Yes"),"",ROUND(G462*0.15/(1+0.15),2))</f>
      </c>
      <c r="J462" s="10">
        <f>IF(AND(F462="",G462=""),"",SUM($F$7:F462)-SUM($G$7:G462))</f>
      </c>
      <c r="K462" s="6"/>
    </row>
    <row r="463" spans="1:11" x14ac:dyDescent="0.25">
      <c r="A463" s="13"/>
      <c r="B463" s="6"/>
      <c r="C463" s="6"/>
      <c r="D463" s="6"/>
      <c r="E463" s="6"/>
      <c r="F463" s="9"/>
      <c r="G463" s="9"/>
      <c r="H463" s="6"/>
      <c r="I463" s="10">
        <f>IF(OR(G463="",H463&lt;&gt;"Yes"),"",ROUND(G463*0.15/(1+0.15),2))</f>
      </c>
      <c r="J463" s="10">
        <f>IF(AND(F463="",G463=""),"",SUM($F$7:F463)-SUM($G$7:G463))</f>
      </c>
      <c r="K463" s="6"/>
    </row>
    <row r="464" spans="1:11" x14ac:dyDescent="0.25">
      <c r="A464" s="13"/>
      <c r="B464" s="6"/>
      <c r="C464" s="6"/>
      <c r="D464" s="6"/>
      <c r="E464" s="6"/>
      <c r="F464" s="9"/>
      <c r="G464" s="9"/>
      <c r="H464" s="6"/>
      <c r="I464" s="10">
        <f>IF(OR(G464="",H464&lt;&gt;"Yes"),"",ROUND(G464*0.15/(1+0.15),2))</f>
      </c>
      <c r="J464" s="10">
        <f>IF(AND(F464="",G464=""),"",SUM($F$7:F464)-SUM($G$7:G464))</f>
      </c>
      <c r="K464" s="6"/>
    </row>
    <row r="465" spans="1:11" x14ac:dyDescent="0.25">
      <c r="A465" s="13"/>
      <c r="B465" s="6"/>
      <c r="C465" s="6"/>
      <c r="D465" s="6"/>
      <c r="E465" s="6"/>
      <c r="F465" s="9"/>
      <c r="G465" s="9"/>
      <c r="H465" s="6"/>
      <c r="I465" s="10">
        <f>IF(OR(G465="",H465&lt;&gt;"Yes"),"",ROUND(G465*0.15/(1+0.15),2))</f>
      </c>
      <c r="J465" s="10">
        <f>IF(AND(F465="",G465=""),"",SUM($F$7:F465)-SUM($G$7:G465))</f>
      </c>
      <c r="K465" s="6"/>
    </row>
    <row r="466" spans="1:11" x14ac:dyDescent="0.25">
      <c r="A466" s="13"/>
      <c r="B466" s="6"/>
      <c r="C466" s="6"/>
      <c r="D466" s="6"/>
      <c r="E466" s="6"/>
      <c r="F466" s="9"/>
      <c r="G466" s="9"/>
      <c r="H466" s="6"/>
      <c r="I466" s="10">
        <f>IF(OR(G466="",H466&lt;&gt;"Yes"),"",ROUND(G466*0.15/(1+0.15),2))</f>
      </c>
      <c r="J466" s="10">
        <f>IF(AND(F466="",G466=""),"",SUM($F$7:F466)-SUM($G$7:G466))</f>
      </c>
      <c r="K466" s="6"/>
    </row>
    <row r="467" spans="1:11" x14ac:dyDescent="0.25">
      <c r="A467" s="13"/>
      <c r="B467" s="6"/>
      <c r="C467" s="6"/>
      <c r="D467" s="6"/>
      <c r="E467" s="6"/>
      <c r="F467" s="9"/>
      <c r="G467" s="9"/>
      <c r="H467" s="6"/>
      <c r="I467" s="10">
        <f>IF(OR(G467="",H467&lt;&gt;"Yes"),"",ROUND(G467*0.15/(1+0.15),2))</f>
      </c>
      <c r="J467" s="10">
        <f>IF(AND(F467="",G467=""),"",SUM($F$7:F467)-SUM($G$7:G467))</f>
      </c>
      <c r="K467" s="6"/>
    </row>
    <row r="468" spans="1:11" x14ac:dyDescent="0.25">
      <c r="A468" s="13"/>
      <c r="B468" s="6"/>
      <c r="C468" s="6"/>
      <c r="D468" s="6"/>
      <c r="E468" s="6"/>
      <c r="F468" s="9"/>
      <c r="G468" s="9"/>
      <c r="H468" s="6"/>
      <c r="I468" s="10">
        <f>IF(OR(G468="",H468&lt;&gt;"Yes"),"",ROUND(G468*0.15/(1+0.15),2))</f>
      </c>
      <c r="J468" s="10">
        <f>IF(AND(F468="",G468=""),"",SUM($F$7:F468)-SUM($G$7:G468))</f>
      </c>
      <c r="K468" s="6"/>
    </row>
    <row r="469" spans="1:11" x14ac:dyDescent="0.25">
      <c r="A469" s="13"/>
      <c r="B469" s="6"/>
      <c r="C469" s="6"/>
      <c r="D469" s="6"/>
      <c r="E469" s="6"/>
      <c r="F469" s="9"/>
      <c r="G469" s="9"/>
      <c r="H469" s="6"/>
      <c r="I469" s="10">
        <f>IF(OR(G469="",H469&lt;&gt;"Yes"),"",ROUND(G469*0.15/(1+0.15),2))</f>
      </c>
      <c r="J469" s="10">
        <f>IF(AND(F469="",G469=""),"",SUM($F$7:F469)-SUM($G$7:G469))</f>
      </c>
      <c r="K469" s="6"/>
    </row>
    <row r="470" spans="1:11" x14ac:dyDescent="0.25">
      <c r="A470" s="13"/>
      <c r="B470" s="6"/>
      <c r="C470" s="6"/>
      <c r="D470" s="6"/>
      <c r="E470" s="6"/>
      <c r="F470" s="9"/>
      <c r="G470" s="9"/>
      <c r="H470" s="6"/>
      <c r="I470" s="10">
        <f>IF(OR(G470="",H470&lt;&gt;"Yes"),"",ROUND(G470*0.15/(1+0.15),2))</f>
      </c>
      <c r="J470" s="10">
        <f>IF(AND(F470="",G470=""),"",SUM($F$7:F470)-SUM($G$7:G470))</f>
      </c>
      <c r="K470" s="6"/>
    </row>
    <row r="471" spans="1:11" x14ac:dyDescent="0.25">
      <c r="A471" s="13"/>
      <c r="B471" s="6"/>
      <c r="C471" s="6"/>
      <c r="D471" s="6"/>
      <c r="E471" s="6"/>
      <c r="F471" s="9"/>
      <c r="G471" s="9"/>
      <c r="H471" s="6"/>
      <c r="I471" s="10">
        <f>IF(OR(G471="",H471&lt;&gt;"Yes"),"",ROUND(G471*0.15/(1+0.15),2))</f>
      </c>
      <c r="J471" s="10">
        <f>IF(AND(F471="",G471=""),"",SUM($F$7:F471)-SUM($G$7:G471))</f>
      </c>
      <c r="K471" s="6"/>
    </row>
    <row r="472" spans="1:11" x14ac:dyDescent="0.25">
      <c r="A472" s="13"/>
      <c r="B472" s="6"/>
      <c r="C472" s="6"/>
      <c r="D472" s="6"/>
      <c r="E472" s="6"/>
      <c r="F472" s="9"/>
      <c r="G472" s="9"/>
      <c r="H472" s="6"/>
      <c r="I472" s="10">
        <f>IF(OR(G472="",H472&lt;&gt;"Yes"),"",ROUND(G472*0.15/(1+0.15),2))</f>
      </c>
      <c r="J472" s="10">
        <f>IF(AND(F472="",G472=""),"",SUM($F$7:F472)-SUM($G$7:G472))</f>
      </c>
      <c r="K472" s="6"/>
    </row>
    <row r="473" spans="1:11" x14ac:dyDescent="0.25">
      <c r="A473" s="13"/>
      <c r="B473" s="6"/>
      <c r="C473" s="6"/>
      <c r="D473" s="6"/>
      <c r="E473" s="6"/>
      <c r="F473" s="9"/>
      <c r="G473" s="9"/>
      <c r="H473" s="6"/>
      <c r="I473" s="10">
        <f>IF(OR(G473="",H473&lt;&gt;"Yes"),"",ROUND(G473*0.15/(1+0.15),2))</f>
      </c>
      <c r="J473" s="10">
        <f>IF(AND(F473="",G473=""),"",SUM($F$7:F473)-SUM($G$7:G473))</f>
      </c>
      <c r="K473" s="6"/>
    </row>
    <row r="474" spans="1:11" x14ac:dyDescent="0.25">
      <c r="A474" s="13"/>
      <c r="B474" s="6"/>
      <c r="C474" s="6"/>
      <c r="D474" s="6"/>
      <c r="E474" s="6"/>
      <c r="F474" s="9"/>
      <c r="G474" s="9"/>
      <c r="H474" s="6"/>
      <c r="I474" s="10">
        <f>IF(OR(G474="",H474&lt;&gt;"Yes"),"",ROUND(G474*0.15/(1+0.15),2))</f>
      </c>
      <c r="J474" s="10">
        <f>IF(AND(F474="",G474=""),"",SUM($F$7:F474)-SUM($G$7:G474))</f>
      </c>
      <c r="K474" s="6"/>
    </row>
    <row r="475" spans="1:11" x14ac:dyDescent="0.25">
      <c r="A475" s="13"/>
      <c r="B475" s="6"/>
      <c r="C475" s="6"/>
      <c r="D475" s="6"/>
      <c r="E475" s="6"/>
      <c r="F475" s="9"/>
      <c r="G475" s="9"/>
      <c r="H475" s="6"/>
      <c r="I475" s="10">
        <f>IF(OR(G475="",H475&lt;&gt;"Yes"),"",ROUND(G475*0.15/(1+0.15),2))</f>
      </c>
      <c r="J475" s="10">
        <f>IF(AND(F475="",G475=""),"",SUM($F$7:F475)-SUM($G$7:G475))</f>
      </c>
      <c r="K475" s="6"/>
    </row>
    <row r="476" spans="1:11" x14ac:dyDescent="0.25">
      <c r="A476" s="13"/>
      <c r="B476" s="6"/>
      <c r="C476" s="6"/>
      <c r="D476" s="6"/>
      <c r="E476" s="6"/>
      <c r="F476" s="9"/>
      <c r="G476" s="9"/>
      <c r="H476" s="6"/>
      <c r="I476" s="10">
        <f>IF(OR(G476="",H476&lt;&gt;"Yes"),"",ROUND(G476*0.15/(1+0.15),2))</f>
      </c>
      <c r="J476" s="10">
        <f>IF(AND(F476="",G476=""),"",SUM($F$7:F476)-SUM($G$7:G476))</f>
      </c>
      <c r="K476" s="6"/>
    </row>
    <row r="477" spans="1:11" x14ac:dyDescent="0.25">
      <c r="A477" s="13"/>
      <c r="B477" s="6"/>
      <c r="C477" s="6"/>
      <c r="D477" s="6"/>
      <c r="E477" s="6"/>
      <c r="F477" s="9"/>
      <c r="G477" s="9"/>
      <c r="H477" s="6"/>
      <c r="I477" s="10">
        <f>IF(OR(G477="",H477&lt;&gt;"Yes"),"",ROUND(G477*0.15/(1+0.15),2))</f>
      </c>
      <c r="J477" s="10">
        <f>IF(AND(F477="",G477=""),"",SUM($F$7:F477)-SUM($G$7:G477))</f>
      </c>
      <c r="K477" s="6"/>
    </row>
    <row r="478" spans="1:11" x14ac:dyDescent="0.25">
      <c r="A478" s="13"/>
      <c r="B478" s="6"/>
      <c r="C478" s="6"/>
      <c r="D478" s="6"/>
      <c r="E478" s="6"/>
      <c r="F478" s="9"/>
      <c r="G478" s="9"/>
      <c r="H478" s="6"/>
      <c r="I478" s="10">
        <f>IF(OR(G478="",H478&lt;&gt;"Yes"),"",ROUND(G478*0.15/(1+0.15),2))</f>
      </c>
      <c r="J478" s="10">
        <f>IF(AND(F478="",G478=""),"",SUM($F$7:F478)-SUM($G$7:G478))</f>
      </c>
      <c r="K478" s="6"/>
    </row>
    <row r="479" spans="1:11" x14ac:dyDescent="0.25">
      <c r="A479" s="13"/>
      <c r="B479" s="6"/>
      <c r="C479" s="6"/>
      <c r="D479" s="6"/>
      <c r="E479" s="6"/>
      <c r="F479" s="9"/>
      <c r="G479" s="9"/>
      <c r="H479" s="6"/>
      <c r="I479" s="10">
        <f>IF(OR(G479="",H479&lt;&gt;"Yes"),"",ROUND(G479*0.15/(1+0.15),2))</f>
      </c>
      <c r="J479" s="10">
        <f>IF(AND(F479="",G479=""),"",SUM($F$7:F479)-SUM($G$7:G479))</f>
      </c>
      <c r="K479" s="6"/>
    </row>
    <row r="480" spans="1:11" x14ac:dyDescent="0.25">
      <c r="A480" s="13"/>
      <c r="B480" s="6"/>
      <c r="C480" s="6"/>
      <c r="D480" s="6"/>
      <c r="E480" s="6"/>
      <c r="F480" s="9"/>
      <c r="G480" s="9"/>
      <c r="H480" s="6"/>
      <c r="I480" s="10">
        <f>IF(OR(G480="",H480&lt;&gt;"Yes"),"",ROUND(G480*0.15/(1+0.15),2))</f>
      </c>
      <c r="J480" s="10">
        <f>IF(AND(F480="",G480=""),"",SUM($F$7:F480)-SUM($G$7:G480))</f>
      </c>
      <c r="K480" s="6"/>
    </row>
    <row r="481" spans="1:11" x14ac:dyDescent="0.25">
      <c r="A481" s="13"/>
      <c r="B481" s="6"/>
      <c r="C481" s="6"/>
      <c r="D481" s="6"/>
      <c r="E481" s="6"/>
      <c r="F481" s="9"/>
      <c r="G481" s="9"/>
      <c r="H481" s="6"/>
      <c r="I481" s="10">
        <f>IF(OR(G481="",H481&lt;&gt;"Yes"),"",ROUND(G481*0.15/(1+0.15),2))</f>
      </c>
      <c r="J481" s="10">
        <f>IF(AND(F481="",G481=""),"",SUM($F$7:F481)-SUM($G$7:G481))</f>
      </c>
      <c r="K481" s="6"/>
    </row>
    <row r="482" spans="1:11" x14ac:dyDescent="0.25">
      <c r="A482" s="13"/>
      <c r="B482" s="6"/>
      <c r="C482" s="6"/>
      <c r="D482" s="6"/>
      <c r="E482" s="6"/>
      <c r="F482" s="9"/>
      <c r="G482" s="9"/>
      <c r="H482" s="6"/>
      <c r="I482" s="10">
        <f>IF(OR(G482="",H482&lt;&gt;"Yes"),"",ROUND(G482*0.15/(1+0.15),2))</f>
      </c>
      <c r="J482" s="10">
        <f>IF(AND(F482="",G482=""),"",SUM($F$7:F482)-SUM($G$7:G482))</f>
      </c>
      <c r="K482" s="6"/>
    </row>
    <row r="483" spans="1:11" x14ac:dyDescent="0.25">
      <c r="A483" s="13"/>
      <c r="B483" s="6"/>
      <c r="C483" s="6"/>
      <c r="D483" s="6"/>
      <c r="E483" s="6"/>
      <c r="F483" s="9"/>
      <c r="G483" s="9"/>
      <c r="H483" s="6"/>
      <c r="I483" s="10">
        <f>IF(OR(G483="",H483&lt;&gt;"Yes"),"",ROUND(G483*0.15/(1+0.15),2))</f>
      </c>
      <c r="J483" s="10">
        <f>IF(AND(F483="",G483=""),"",SUM($F$7:F483)-SUM($G$7:G483))</f>
      </c>
      <c r="K483" s="6"/>
    </row>
    <row r="484" spans="1:11" x14ac:dyDescent="0.25">
      <c r="A484" s="13"/>
      <c r="B484" s="6"/>
      <c r="C484" s="6"/>
      <c r="D484" s="6"/>
      <c r="E484" s="6"/>
      <c r="F484" s="9"/>
      <c r="G484" s="9"/>
      <c r="H484" s="6"/>
      <c r="I484" s="10">
        <f>IF(OR(G484="",H484&lt;&gt;"Yes"),"",ROUND(G484*0.15/(1+0.15),2))</f>
      </c>
      <c r="J484" s="10">
        <f>IF(AND(F484="",G484=""),"",SUM($F$7:F484)-SUM($G$7:G484))</f>
      </c>
      <c r="K484" s="6"/>
    </row>
    <row r="485" spans="1:11" x14ac:dyDescent="0.25">
      <c r="A485" s="13"/>
      <c r="B485" s="6"/>
      <c r="C485" s="6"/>
      <c r="D485" s="6"/>
      <c r="E485" s="6"/>
      <c r="F485" s="9"/>
      <c r="G485" s="9"/>
      <c r="H485" s="6"/>
      <c r="I485" s="10">
        <f>IF(OR(G485="",H485&lt;&gt;"Yes"),"",ROUND(G485*0.15/(1+0.15),2))</f>
      </c>
      <c r="J485" s="10">
        <f>IF(AND(F485="",G485=""),"",SUM($F$7:F485)-SUM($G$7:G485))</f>
      </c>
      <c r="K485" s="6"/>
    </row>
    <row r="486" spans="1:11" x14ac:dyDescent="0.25">
      <c r="A486" s="13"/>
      <c r="B486" s="6"/>
      <c r="C486" s="6"/>
      <c r="D486" s="6"/>
      <c r="E486" s="6"/>
      <c r="F486" s="9"/>
      <c r="G486" s="9"/>
      <c r="H486" s="6"/>
      <c r="I486" s="10">
        <f>IF(OR(G486="",H486&lt;&gt;"Yes"),"",ROUND(G486*0.15/(1+0.15),2))</f>
      </c>
      <c r="J486" s="10">
        <f>IF(AND(F486="",G486=""),"",SUM($F$7:F486)-SUM($G$7:G486))</f>
      </c>
      <c r="K486" s="6"/>
    </row>
    <row r="487" spans="1:11" x14ac:dyDescent="0.25">
      <c r="A487" s="13"/>
      <c r="B487" s="6"/>
      <c r="C487" s="6"/>
      <c r="D487" s="6"/>
      <c r="E487" s="6"/>
      <c r="F487" s="9"/>
      <c r="G487" s="9"/>
      <c r="H487" s="6"/>
      <c r="I487" s="10">
        <f>IF(OR(G487="",H487&lt;&gt;"Yes"),"",ROUND(G487*0.15/(1+0.15),2))</f>
      </c>
      <c r="J487" s="10">
        <f>IF(AND(F487="",G487=""),"",SUM($F$7:F487)-SUM($G$7:G487))</f>
      </c>
      <c r="K487" s="6"/>
    </row>
    <row r="488" spans="1:11" x14ac:dyDescent="0.25">
      <c r="A488" s="13"/>
      <c r="B488" s="6"/>
      <c r="C488" s="6"/>
      <c r="D488" s="6"/>
      <c r="E488" s="6"/>
      <c r="F488" s="9"/>
      <c r="G488" s="9"/>
      <c r="H488" s="6"/>
      <c r="I488" s="10">
        <f>IF(OR(G488="",H488&lt;&gt;"Yes"),"",ROUND(G488*0.15/(1+0.15),2))</f>
      </c>
      <c r="J488" s="10">
        <f>IF(AND(F488="",G488=""),"",SUM($F$7:F488)-SUM($G$7:G488))</f>
      </c>
      <c r="K488" s="6"/>
    </row>
    <row r="489" spans="1:11" x14ac:dyDescent="0.25">
      <c r="A489" s="13"/>
      <c r="B489" s="6"/>
      <c r="C489" s="6"/>
      <c r="D489" s="6"/>
      <c r="E489" s="6"/>
      <c r="F489" s="9"/>
      <c r="G489" s="9"/>
      <c r="H489" s="6"/>
      <c r="I489" s="10">
        <f>IF(OR(G489="",H489&lt;&gt;"Yes"),"",ROUND(G489*0.15/(1+0.15),2))</f>
      </c>
      <c r="J489" s="10">
        <f>IF(AND(F489="",G489=""),"",SUM($F$7:F489)-SUM($G$7:G489))</f>
      </c>
      <c r="K489" s="6"/>
    </row>
    <row r="490" spans="1:11" x14ac:dyDescent="0.25">
      <c r="A490" s="13"/>
      <c r="B490" s="6"/>
      <c r="C490" s="6"/>
      <c r="D490" s="6"/>
      <c r="E490" s="6"/>
      <c r="F490" s="9"/>
      <c r="G490" s="9"/>
      <c r="H490" s="6"/>
      <c r="I490" s="10">
        <f>IF(OR(G490="",H490&lt;&gt;"Yes"),"",ROUND(G490*0.15/(1+0.15),2))</f>
      </c>
      <c r="J490" s="10">
        <f>IF(AND(F490="",G490=""),"",SUM($F$7:F490)-SUM($G$7:G490))</f>
      </c>
      <c r="K490" s="6"/>
    </row>
    <row r="491" spans="1:11" x14ac:dyDescent="0.25">
      <c r="A491" s="13"/>
      <c r="B491" s="6"/>
      <c r="C491" s="6"/>
      <c r="D491" s="6"/>
      <c r="E491" s="6"/>
      <c r="F491" s="9"/>
      <c r="G491" s="9"/>
      <c r="H491" s="6"/>
      <c r="I491" s="10">
        <f>IF(OR(G491="",H491&lt;&gt;"Yes"),"",ROUND(G491*0.15/(1+0.15),2))</f>
      </c>
      <c r="J491" s="10">
        <f>IF(AND(F491="",G491=""),"",SUM($F$7:F491)-SUM($G$7:G491))</f>
      </c>
      <c r="K491" s="6"/>
    </row>
    <row r="492" spans="1:11" x14ac:dyDescent="0.25">
      <c r="A492" s="13"/>
      <c r="B492" s="6"/>
      <c r="C492" s="6"/>
      <c r="D492" s="6"/>
      <c r="E492" s="6"/>
      <c r="F492" s="9"/>
      <c r="G492" s="9"/>
      <c r="H492" s="6"/>
      <c r="I492" s="10">
        <f>IF(OR(G492="",H492&lt;&gt;"Yes"),"",ROUND(G492*0.15/(1+0.15),2))</f>
      </c>
      <c r="J492" s="10">
        <f>IF(AND(F492="",G492=""),"",SUM($F$7:F492)-SUM($G$7:G492))</f>
      </c>
      <c r="K492" s="6"/>
    </row>
    <row r="493" spans="1:11" x14ac:dyDescent="0.25">
      <c r="A493" s="13"/>
      <c r="B493" s="6"/>
      <c r="C493" s="6"/>
      <c r="D493" s="6"/>
      <c r="E493" s="6"/>
      <c r="F493" s="9"/>
      <c r="G493" s="9"/>
      <c r="H493" s="6"/>
      <c r="I493" s="10">
        <f>IF(OR(G493="",H493&lt;&gt;"Yes"),"",ROUND(G493*0.15/(1+0.15),2))</f>
      </c>
      <c r="J493" s="10">
        <f>IF(AND(F493="",G493=""),"",SUM($F$7:F493)-SUM($G$7:G493))</f>
      </c>
      <c r="K493" s="6"/>
    </row>
    <row r="494" spans="1:11" x14ac:dyDescent="0.25">
      <c r="A494" s="13"/>
      <c r="B494" s="6"/>
      <c r="C494" s="6"/>
      <c r="D494" s="6"/>
      <c r="E494" s="6"/>
      <c r="F494" s="9"/>
      <c r="G494" s="9"/>
      <c r="H494" s="6"/>
      <c r="I494" s="10">
        <f>IF(OR(G494="",H494&lt;&gt;"Yes"),"",ROUND(G494*0.15/(1+0.15),2))</f>
      </c>
      <c r="J494" s="10">
        <f>IF(AND(F494="",G494=""),"",SUM($F$7:F494)-SUM($G$7:G494))</f>
      </c>
      <c r="K494" s="6"/>
    </row>
    <row r="495" spans="1:11" x14ac:dyDescent="0.25">
      <c r="A495" s="13"/>
      <c r="B495" s="6"/>
      <c r="C495" s="6"/>
      <c r="D495" s="6"/>
      <c r="E495" s="6"/>
      <c r="F495" s="9"/>
      <c r="G495" s="9"/>
      <c r="H495" s="6"/>
      <c r="I495" s="10">
        <f>IF(OR(G495="",H495&lt;&gt;"Yes"),"",ROUND(G495*0.15/(1+0.15),2))</f>
      </c>
      <c r="J495" s="10">
        <f>IF(AND(F495="",G495=""),"",SUM($F$7:F495)-SUM($G$7:G495))</f>
      </c>
      <c r="K495" s="6"/>
    </row>
    <row r="496" spans="1:11" x14ac:dyDescent="0.25">
      <c r="A496" s="13"/>
      <c r="B496" s="6"/>
      <c r="C496" s="6"/>
      <c r="D496" s="6"/>
      <c r="E496" s="6"/>
      <c r="F496" s="9"/>
      <c r="G496" s="9"/>
      <c r="H496" s="6"/>
      <c r="I496" s="10">
        <f>IF(OR(G496="",H496&lt;&gt;"Yes"),"",ROUND(G496*0.15/(1+0.15),2))</f>
      </c>
      <c r="J496" s="10">
        <f>IF(AND(F496="",G496=""),"",SUM($F$7:F496)-SUM($G$7:G496))</f>
      </c>
      <c r="K496" s="6"/>
    </row>
    <row r="497" spans="1:11" x14ac:dyDescent="0.25">
      <c r="A497" s="13"/>
      <c r="B497" s="6"/>
      <c r="C497" s="6"/>
      <c r="D497" s="6"/>
      <c r="E497" s="6"/>
      <c r="F497" s="9"/>
      <c r="G497" s="9"/>
      <c r="H497" s="6"/>
      <c r="I497" s="10">
        <f>IF(OR(G497="",H497&lt;&gt;"Yes"),"",ROUND(G497*0.15/(1+0.15),2))</f>
      </c>
      <c r="J497" s="10">
        <f>IF(AND(F497="",G497=""),"",SUM($F$7:F497)-SUM($G$7:G497))</f>
      </c>
      <c r="K497" s="6"/>
    </row>
    <row r="498" spans="1:11" x14ac:dyDescent="0.25">
      <c r="A498" s="13"/>
      <c r="B498" s="6"/>
      <c r="C498" s="6"/>
      <c r="D498" s="6"/>
      <c r="E498" s="6"/>
      <c r="F498" s="9"/>
      <c r="G498" s="9"/>
      <c r="H498" s="6"/>
      <c r="I498" s="10">
        <f>IF(OR(G498="",H498&lt;&gt;"Yes"),"",ROUND(G498*0.15/(1+0.15),2))</f>
      </c>
      <c r="J498" s="10">
        <f>IF(AND(F498="",G498=""),"",SUM($F$7:F498)-SUM($G$7:G498))</f>
      </c>
      <c r="K498" s="6"/>
    </row>
    <row r="499" spans="1:11" x14ac:dyDescent="0.25">
      <c r="A499" s="13"/>
      <c r="B499" s="6"/>
      <c r="C499" s="6"/>
      <c r="D499" s="6"/>
      <c r="E499" s="6"/>
      <c r="F499" s="9"/>
      <c r="G499" s="9"/>
      <c r="H499" s="6"/>
      <c r="I499" s="10">
        <f>IF(OR(G499="",H499&lt;&gt;"Yes"),"",ROUND(G499*0.15/(1+0.15),2))</f>
      </c>
      <c r="J499" s="10">
        <f>IF(AND(F499="",G499=""),"",SUM($F$7:F499)-SUM($G$7:G499))</f>
      </c>
      <c r="K499" s="6"/>
    </row>
    <row r="500" spans="1:11" x14ac:dyDescent="0.25">
      <c r="A500" s="13"/>
      <c r="B500" s="6"/>
      <c r="C500" s="6"/>
      <c r="D500" s="6"/>
      <c r="E500" s="6"/>
      <c r="F500" s="9"/>
      <c r="G500" s="9"/>
      <c r="H500" s="6"/>
      <c r="I500" s="10">
        <f>IF(OR(G500="",H500&lt;&gt;"Yes"),"",ROUND(G500*0.15/(1+0.15),2))</f>
      </c>
      <c r="J500" s="10">
        <f>IF(AND(F500="",G500=""),"",SUM($F$7:F500)-SUM($G$7:G500))</f>
      </c>
      <c r="K500" s="6"/>
    </row>
    <row r="501" spans="1:11" x14ac:dyDescent="0.25">
      <c r="A501" s="13"/>
      <c r="B501" s="6"/>
      <c r="C501" s="6"/>
      <c r="D501" s="6"/>
      <c r="E501" s="6"/>
      <c r="F501" s="9"/>
      <c r="G501" s="9"/>
      <c r="H501" s="6"/>
      <c r="I501" s="10">
        <f>IF(OR(G501="",H501&lt;&gt;"Yes"),"",ROUND(G501*0.15/(1+0.15),2))</f>
      </c>
      <c r="J501" s="10">
        <f>IF(AND(F501="",G501=""),"",SUM($F$7:F501)-SUM($G$7:G501))</f>
      </c>
      <c r="K501" s="6"/>
    </row>
    <row r="502" spans="1:11" x14ac:dyDescent="0.25">
      <c r="A502" s="13"/>
      <c r="B502" s="6"/>
      <c r="C502" s="6"/>
      <c r="D502" s="6"/>
      <c r="E502" s="6"/>
      <c r="F502" s="9"/>
      <c r="G502" s="9"/>
      <c r="H502" s="6"/>
      <c r="I502" s="10">
        <f>IF(OR(G502="",H502&lt;&gt;"Yes"),"",ROUND(G502*0.15/(1+0.15),2))</f>
      </c>
      <c r="J502" s="10">
        <f>IF(AND(F502="",G502=""),"",SUM($F$7:F502)-SUM($G$7:G502))</f>
      </c>
      <c r="K502" s="6"/>
    </row>
    <row r="503" spans="1:11" x14ac:dyDescent="0.25">
      <c r="A503" s="13"/>
      <c r="B503" s="6"/>
      <c r="C503" s="6"/>
      <c r="D503" s="6"/>
      <c r="E503" s="6"/>
      <c r="F503" s="9"/>
      <c r="G503" s="9"/>
      <c r="H503" s="6"/>
      <c r="I503" s="10">
        <f>IF(OR(G503="",H503&lt;&gt;"Yes"),"",ROUND(G503*0.15/(1+0.15),2))</f>
      </c>
      <c r="J503" s="10">
        <f>IF(AND(F503="",G503=""),"",SUM($F$7:F503)-SUM($G$7:G503))</f>
      </c>
      <c r="K503" s="6"/>
    </row>
    <row r="504" spans="1:11" x14ac:dyDescent="0.25">
      <c r="A504" s="13"/>
      <c r="B504" s="6"/>
      <c r="C504" s="6"/>
      <c r="D504" s="6"/>
      <c r="E504" s="6"/>
      <c r="F504" s="9"/>
      <c r="G504" s="9"/>
      <c r="H504" s="6"/>
      <c r="I504" s="10">
        <f>IF(OR(G504="",H504&lt;&gt;"Yes"),"",ROUND(G504*0.15/(1+0.15),2))</f>
      </c>
      <c r="J504" s="10">
        <f>IF(AND(F504="",G504=""),"",SUM($F$7:F504)-SUM($G$7:G504))</f>
      </c>
      <c r="K504" s="6"/>
    </row>
    <row r="505" spans="1:11" x14ac:dyDescent="0.25">
      <c r="A505" s="13"/>
      <c r="B505" s="6"/>
      <c r="C505" s="6"/>
      <c r="D505" s="6"/>
      <c r="E505" s="6"/>
      <c r="F505" s="9"/>
      <c r="G505" s="9"/>
      <c r="H505" s="6"/>
      <c r="I505" s="10">
        <f>IF(OR(G505="",H505&lt;&gt;"Yes"),"",ROUND(G505*0.15/(1+0.15),2))</f>
      </c>
      <c r="J505" s="10">
        <f>IF(AND(F505="",G505=""),"",SUM($F$7:F505)-SUM($G$7:G505))</f>
      </c>
      <c r="K505" s="6"/>
    </row>
    <row r="506" spans="1:11" x14ac:dyDescent="0.25">
      <c r="A506" s="13"/>
      <c r="B506" s="6"/>
      <c r="C506" s="6"/>
      <c r="D506" s="6"/>
      <c r="E506" s="6"/>
      <c r="F506" s="9"/>
      <c r="G506" s="9"/>
      <c r="H506" s="6"/>
      <c r="I506" s="10">
        <f>IF(OR(G506="",H506&lt;&gt;"Yes"),"",ROUND(G506*0.15/(1+0.15),2))</f>
      </c>
      <c r="J506" s="10">
        <f>IF(AND(F506="",G506=""),"",SUM($F$7:F506)-SUM($G$7:G506))</f>
      </c>
      <c r="K506" s="6"/>
    </row>
  </sheetData>
  <autoFilter ref="A6:K506"/>
  <conditionalFormatting sqref="G4">
    <cfRule type="expression" dxfId="0" priority="1">
      <formula>$F$4&lt;$C$4</formula>
    </cfRule>
  </conditionalFormatting>
  <conditionalFormatting sqref="J7:J506">
    <cfRule type="expression" dxfId="1" priority="1">
      <formula>AND(J7&lt;&gt;"",J7&lt;$C$4)</formula>
    </cfRule>
  </conditionalFormatting>
  <dataValidations count="4">
    <dataValidation type="list" allowBlank="1" showErrorMessage="1" errorTitle="Pick from the list" error="Choose a value from the drop-down list." sqref="D10:D506">
      <formula1>'Lists'!$A$5:$A$34</formula1>
    </dataValidation>
    <dataValidation type="list" allowBlank="1" showErrorMessage="1" errorTitle="Pick from the list" error="Choose a value from the drop-down list." sqref="D7:D506">
      <formula1>'Lists'!$A$5:$A$34</formula1>
    </dataValidation>
    <dataValidation type="list" allowBlank="1" showErrorMessage="1" errorTitle="Pick from the list" error="Choose a value from the drop-down list." sqref="H10:H506">
      <formula1>"Yes,No"</formula1>
    </dataValidation>
    <dataValidation type="list" allowBlank="1" showErrorMessage="1" errorTitle="Pick from the list" error="Choose a value from the drop-down list." sqref="H7:H506">
      <formula1>"Yes,No"</formula1>
    </dataValidation>
  </dataValidation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5" outlineLevelRow="0" outlineLevelCol="0" x14ac:dyDescent="55"/>
  <cols>
    <col min="1" max="1" width="40" customWidth="1"/>
    <col min="2" max="2" width="12" customWidth="1"/>
    <col min="3" max="3" width="18" customWidth="1"/>
    <col min="4" max="4" width="4" customWidth="1"/>
    <col min="5" max="5" width="30" customWidth="1"/>
    <col min="6" max="6" width="18" customWidth="1"/>
    <col min="7" max="7" width="14" customWidth="1"/>
  </cols>
  <sheetData>
    <row r="1" ht="24" customHeight="1" spans="1:1" x14ac:dyDescent="0.25">
      <c r="A1" s="1" t="s">
        <v>59</v>
      </c>
    </row>
    <row r="2" spans="1:1" x14ac:dyDescent="0.25">
      <c r="A2" s="2" t="s">
        <v>1</v>
      </c>
    </row>
    <row r="3" spans="1:3" x14ac:dyDescent="0.25">
      <c r="A3" t="s">
        <v>60</v>
      </c>
      <c r="C3" s="14">
        <v>46082</v>
      </c>
    </row>
    <row r="4" spans="1:3" x14ac:dyDescent="0.25">
      <c r="A4" t="s">
        <v>61</v>
      </c>
      <c r="C4" s="15">
        <f>EDATE(C3,1)-1</f>
      </c>
    </row>
    <row r="6" ht="30" customHeight="1" spans="1:7" x14ac:dyDescent="0.25">
      <c r="A6" s="12" t="s">
        <v>62</v>
      </c>
      <c r="B6" s="12" t="s">
        <v>63</v>
      </c>
      <c r="C6" s="12" t="s">
        <v>64</v>
      </c>
      <c r="E6" s="12" t="s">
        <v>65</v>
      </c>
      <c r="F6" s="12" t="s">
        <v>66</v>
      </c>
      <c r="G6" s="12" t="s">
        <v>38</v>
      </c>
    </row>
    <row r="7" spans="1:7" x14ac:dyDescent="0.25">
      <c r="A7" t="s">
        <v>67</v>
      </c>
      <c r="B7" s="16">
        <v>0</v>
      </c>
      <c r="C7" s="10">
        <f>B7*200</f>
      </c>
      <c r="E7" s="11">
        <f>IF('Lists'!$A$5="","",'Lists'!$A$5)</f>
      </c>
      <c r="F7" s="10">
        <f>IF(E7="","",SUMIFS('Register'!$G$7:$G$506,'Register'!$D$7:$D$506,E7,'Register'!$A$7:$A$506,"&gt;="&amp;$C$3,'Register'!$A$7:$A$506,"&lt;="&amp;$C$4))</f>
      </c>
      <c r="G7" s="10">
        <f>IF(E7="","",SUMIFS('Register'!$I$7:$I$506,'Register'!$D$7:$D$506,E7,'Register'!$A$7:$A$506,"&gt;="&amp;$C$3,'Register'!$A$7:$A$506,"&lt;="&amp;$C$4))</f>
      </c>
    </row>
    <row r="8" spans="1:7" x14ac:dyDescent="0.25">
      <c r="A8" t="s">
        <v>68</v>
      </c>
      <c r="B8" s="16">
        <v>0</v>
      </c>
      <c r="C8" s="10">
        <f>B8*100</f>
      </c>
      <c r="E8" s="11">
        <f>IF('Lists'!$A$6="","",'Lists'!$A$6)</f>
      </c>
      <c r="F8" s="10">
        <f>IF(E8="","",SUMIFS('Register'!$G$7:$G$506,'Register'!$D$7:$D$506,E8,'Register'!$A$7:$A$506,"&gt;="&amp;$C$3,'Register'!$A$7:$A$506,"&lt;="&amp;$C$4))</f>
      </c>
      <c r="G8" s="10">
        <f>IF(E8="","",SUMIFS('Register'!$I$7:$I$506,'Register'!$D$7:$D$506,E8,'Register'!$A$7:$A$506,"&gt;="&amp;$C$3,'Register'!$A$7:$A$506,"&lt;="&amp;$C$4))</f>
      </c>
    </row>
    <row r="9" spans="1:7" x14ac:dyDescent="0.25">
      <c r="A9" t="s">
        <v>69</v>
      </c>
      <c r="B9" s="16">
        <v>0</v>
      </c>
      <c r="C9" s="10">
        <f>B9*50</f>
      </c>
      <c r="E9" s="11">
        <f>IF('Lists'!$A$7="","",'Lists'!$A$7)</f>
      </c>
      <c r="F9" s="10">
        <f>IF(E9="","",SUMIFS('Register'!$G$7:$G$506,'Register'!$D$7:$D$506,E9,'Register'!$A$7:$A$506,"&gt;="&amp;$C$3,'Register'!$A$7:$A$506,"&lt;="&amp;$C$4))</f>
      </c>
      <c r="G9" s="10">
        <f>IF(E9="","",SUMIFS('Register'!$I$7:$I$506,'Register'!$D$7:$D$506,E9,'Register'!$A$7:$A$506,"&gt;="&amp;$C$3,'Register'!$A$7:$A$506,"&lt;="&amp;$C$4))</f>
      </c>
    </row>
    <row r="10" spans="1:7" x14ac:dyDescent="0.25">
      <c r="A10" t="s">
        <v>70</v>
      </c>
      <c r="B10" s="16">
        <v>0</v>
      </c>
      <c r="C10" s="10">
        <f>B10*20</f>
      </c>
      <c r="E10" s="11">
        <f>IF('Lists'!$A$8="","",'Lists'!$A$8)</f>
      </c>
      <c r="F10" s="10">
        <f>IF(E10="","",SUMIFS('Register'!$G$7:$G$506,'Register'!$D$7:$D$506,E10,'Register'!$A$7:$A$506,"&gt;="&amp;$C$3,'Register'!$A$7:$A$506,"&lt;="&amp;$C$4))</f>
      </c>
      <c r="G10" s="10">
        <f>IF(E10="","",SUMIFS('Register'!$I$7:$I$506,'Register'!$D$7:$D$506,E10,'Register'!$A$7:$A$506,"&gt;="&amp;$C$3,'Register'!$A$7:$A$506,"&lt;="&amp;$C$4))</f>
      </c>
    </row>
    <row r="11" spans="1:7" x14ac:dyDescent="0.25">
      <c r="A11" t="s">
        <v>71</v>
      </c>
      <c r="B11" s="16">
        <v>0</v>
      </c>
      <c r="C11" s="10">
        <f>B11*10</f>
      </c>
      <c r="E11" s="11">
        <f>IF('Lists'!$A$9="","",'Lists'!$A$9)</f>
      </c>
      <c r="F11" s="10">
        <f>IF(E11="","",SUMIFS('Register'!$G$7:$G$506,'Register'!$D$7:$D$506,E11,'Register'!$A$7:$A$506,"&gt;="&amp;$C$3,'Register'!$A$7:$A$506,"&lt;="&amp;$C$4))</f>
      </c>
      <c r="G11" s="10">
        <f>IF(E11="","",SUMIFS('Register'!$I$7:$I$506,'Register'!$D$7:$D$506,E11,'Register'!$A$7:$A$506,"&gt;="&amp;$C$3,'Register'!$A$7:$A$506,"&lt;="&amp;$C$4))</f>
      </c>
    </row>
    <row r="12" spans="1:7" x14ac:dyDescent="0.25">
      <c r="A12" t="s">
        <v>72</v>
      </c>
      <c r="B12" s="16">
        <v>0</v>
      </c>
      <c r="C12" s="10">
        <f>B12*5</f>
      </c>
      <c r="E12" s="11">
        <f>IF('Lists'!$A$10="","",'Lists'!$A$10)</f>
      </c>
      <c r="F12" s="10">
        <f>IF(E12="","",SUMIFS('Register'!$G$7:$G$506,'Register'!$D$7:$D$506,E12,'Register'!$A$7:$A$506,"&gt;="&amp;$C$3,'Register'!$A$7:$A$506,"&lt;="&amp;$C$4))</f>
      </c>
      <c r="G12" s="10">
        <f>IF(E12="","",SUMIFS('Register'!$I$7:$I$506,'Register'!$D$7:$D$506,E12,'Register'!$A$7:$A$506,"&gt;="&amp;$C$3,'Register'!$A$7:$A$506,"&lt;="&amp;$C$4))</f>
      </c>
    </row>
    <row r="13" spans="1:7" x14ac:dyDescent="0.25">
      <c r="A13" t="s">
        <v>73</v>
      </c>
      <c r="B13" s="16">
        <v>0</v>
      </c>
      <c r="C13" s="10">
        <f>B13*2</f>
      </c>
      <c r="E13" s="11">
        <f>IF('Lists'!$A$11="","",'Lists'!$A$11)</f>
      </c>
      <c r="F13" s="10">
        <f>IF(E13="","",SUMIFS('Register'!$G$7:$G$506,'Register'!$D$7:$D$506,E13,'Register'!$A$7:$A$506,"&gt;="&amp;$C$3,'Register'!$A$7:$A$506,"&lt;="&amp;$C$4))</f>
      </c>
      <c r="G13" s="10">
        <f>IF(E13="","",SUMIFS('Register'!$I$7:$I$506,'Register'!$D$7:$D$506,E13,'Register'!$A$7:$A$506,"&gt;="&amp;$C$3,'Register'!$A$7:$A$506,"&lt;="&amp;$C$4))</f>
      </c>
    </row>
    <row r="14" spans="1:7" x14ac:dyDescent="0.25">
      <c r="A14" t="s">
        <v>74</v>
      </c>
      <c r="B14" s="16">
        <v>0</v>
      </c>
      <c r="C14" s="10">
        <f>B14*1</f>
      </c>
      <c r="E14" s="11">
        <f>IF('Lists'!$A$12="","",'Lists'!$A$12)</f>
      </c>
      <c r="F14" s="10">
        <f>IF(E14="","",SUMIFS('Register'!$G$7:$G$506,'Register'!$D$7:$D$506,E14,'Register'!$A$7:$A$506,"&gt;="&amp;$C$3,'Register'!$A$7:$A$506,"&lt;="&amp;$C$4))</f>
      </c>
      <c r="G14" s="10">
        <f>IF(E14="","",SUMIFS('Register'!$I$7:$I$506,'Register'!$D$7:$D$506,E14,'Register'!$A$7:$A$506,"&gt;="&amp;$C$3,'Register'!$A$7:$A$506,"&lt;="&amp;$C$4))</f>
      </c>
    </row>
    <row r="15" spans="1:7" x14ac:dyDescent="0.25">
      <c r="A15" t="s">
        <v>75</v>
      </c>
      <c r="B15" s="16">
        <v>0</v>
      </c>
      <c r="C15" s="10">
        <f>B15*0.5</f>
      </c>
      <c r="E15" s="11">
        <f>IF('Lists'!$A$13="","",'Lists'!$A$13)</f>
      </c>
      <c r="F15" s="10">
        <f>IF(E15="","",SUMIFS('Register'!$G$7:$G$506,'Register'!$D$7:$D$506,E15,'Register'!$A$7:$A$506,"&gt;="&amp;$C$3,'Register'!$A$7:$A$506,"&lt;="&amp;$C$4))</f>
      </c>
      <c r="G15" s="10">
        <f>IF(E15="","",SUMIFS('Register'!$I$7:$I$506,'Register'!$D$7:$D$506,E15,'Register'!$A$7:$A$506,"&gt;="&amp;$C$3,'Register'!$A$7:$A$506,"&lt;="&amp;$C$4))</f>
      </c>
    </row>
    <row r="16" spans="1:7" x14ac:dyDescent="0.25">
      <c r="A16" t="s">
        <v>76</v>
      </c>
      <c r="B16" s="16">
        <v>0</v>
      </c>
      <c r="C16" s="10">
        <f>B16*0.2</f>
      </c>
      <c r="E16" s="11">
        <f>IF('Lists'!$A$14="","",'Lists'!$A$14)</f>
      </c>
      <c r="F16" s="10">
        <f>IF(E16="","",SUMIFS('Register'!$G$7:$G$506,'Register'!$D$7:$D$506,E16,'Register'!$A$7:$A$506,"&gt;="&amp;$C$3,'Register'!$A$7:$A$506,"&lt;="&amp;$C$4))</f>
      </c>
      <c r="G16" s="10">
        <f>IF(E16="","",SUMIFS('Register'!$I$7:$I$506,'Register'!$D$7:$D$506,E16,'Register'!$A$7:$A$506,"&gt;="&amp;$C$3,'Register'!$A$7:$A$506,"&lt;="&amp;$C$4))</f>
      </c>
    </row>
    <row r="17" spans="1:7" x14ac:dyDescent="0.25">
      <c r="A17" t="s">
        <v>77</v>
      </c>
      <c r="B17" s="16">
        <v>0</v>
      </c>
      <c r="C17" s="10">
        <f>B17*0.1</f>
      </c>
      <c r="E17" s="11">
        <f>IF('Lists'!$A$15="","",'Lists'!$A$15)</f>
      </c>
      <c r="F17" s="10">
        <f>IF(E17="","",SUMIFS('Register'!$G$7:$G$506,'Register'!$D$7:$D$506,E17,'Register'!$A$7:$A$506,"&gt;="&amp;$C$3,'Register'!$A$7:$A$506,"&lt;="&amp;$C$4))</f>
      </c>
      <c r="G17" s="10">
        <f>IF(E17="","",SUMIFS('Register'!$I$7:$I$506,'Register'!$D$7:$D$506,E17,'Register'!$A$7:$A$506,"&gt;="&amp;$C$3,'Register'!$A$7:$A$506,"&lt;="&amp;$C$4))</f>
      </c>
    </row>
    <row r="18" spans="1:7" x14ac:dyDescent="0.25">
      <c r="A18" s="17" t="s">
        <v>78</v>
      </c>
      <c r="C18" s="18">
        <f>SUM(C7:C17)</f>
      </c>
      <c r="E18" s="11">
        <f>IF('Lists'!$A$16="","",'Lists'!$A$16)</f>
      </c>
      <c r="F18" s="10">
        <f>IF(E18="","",SUMIFS('Register'!$G$7:$G$506,'Register'!$D$7:$D$506,E18,'Register'!$A$7:$A$506,"&gt;="&amp;$C$3,'Register'!$A$7:$A$506,"&lt;="&amp;$C$4))</f>
      </c>
      <c r="G18" s="10">
        <f>IF(E18="","",SUMIFS('Register'!$I$7:$I$506,'Register'!$D$7:$D$506,E18,'Register'!$A$7:$A$506,"&gt;="&amp;$C$3,'Register'!$A$7:$A$506,"&lt;="&amp;$C$4))</f>
      </c>
    </row>
    <row r="19" spans="5:7" x14ac:dyDescent="0.25">
      <c r="E19" s="11">
        <f>IF('Lists'!$A$17="","",'Lists'!$A$17)</f>
      </c>
      <c r="F19" s="10">
        <f>IF(E19="","",SUMIFS('Register'!$G$7:$G$506,'Register'!$D$7:$D$506,E19,'Register'!$A$7:$A$506,"&gt;="&amp;$C$3,'Register'!$A$7:$A$506,"&lt;="&amp;$C$4))</f>
      </c>
      <c r="G19" s="10">
        <f>IF(E19="","",SUMIFS('Register'!$I$7:$I$506,'Register'!$D$7:$D$506,E19,'Register'!$A$7:$A$506,"&gt;="&amp;$C$3,'Register'!$A$7:$A$506,"&lt;="&amp;$C$4))</f>
      </c>
    </row>
    <row r="20" ht="30" customHeight="1" spans="1:7" x14ac:dyDescent="0.25">
      <c r="A20" s="12" t="s">
        <v>79</v>
      </c>
      <c r="B20" s="12" t="s">
        <v>80</v>
      </c>
      <c r="C20" s="12" t="s">
        <v>66</v>
      </c>
      <c r="E20" s="11">
        <f>IF('Lists'!$A$18="","",'Lists'!$A$18)</f>
      </c>
      <c r="F20" s="10">
        <f>IF(E20="","",SUMIFS('Register'!$G$7:$G$506,'Register'!$D$7:$D$506,E20,'Register'!$A$7:$A$506,"&gt;="&amp;$C$3,'Register'!$A$7:$A$506,"&lt;="&amp;$C$4))</f>
      </c>
      <c r="G20" s="10">
        <f>IF(E20="","",SUMIFS('Register'!$I$7:$I$506,'Register'!$D$7:$D$506,E20,'Register'!$A$7:$A$506,"&gt;="&amp;$C$3,'Register'!$A$7:$A$506,"&lt;="&amp;$C$4))</f>
      </c>
    </row>
    <row r="21" spans="1:7" x14ac:dyDescent="0.25">
      <c r="A21" t="s">
        <v>81</v>
      </c>
      <c r="C21" s="10">
        <f>SUMIFS('Register'!$F$7:$F$506,'Register'!$A$7:$A$506,"&lt;="&amp;$C$4)</f>
      </c>
      <c r="E21" s="11">
        <f>IF('Lists'!$A$19="","",'Lists'!$A$19)</f>
      </c>
      <c r="F21" s="10">
        <f>IF(E21="","",SUMIFS('Register'!$G$7:$G$506,'Register'!$D$7:$D$506,E21,'Register'!$A$7:$A$506,"&gt;="&amp;$C$3,'Register'!$A$7:$A$506,"&lt;="&amp;$C$4))</f>
      </c>
      <c r="G21" s="10">
        <f>IF(E21="","",SUMIFS('Register'!$I$7:$I$506,'Register'!$D$7:$D$506,E21,'Register'!$A$7:$A$506,"&gt;="&amp;$C$3,'Register'!$A$7:$A$506,"&lt;="&amp;$C$4))</f>
      </c>
    </row>
    <row r="22" spans="1:7" x14ac:dyDescent="0.25">
      <c r="A22" t="s">
        <v>82</v>
      </c>
      <c r="C22" s="10">
        <f>SUMIFS('Register'!$G$7:$G$506,'Register'!$A$7:$A$506,"&lt;="&amp;$C$4)</f>
      </c>
      <c r="E22" s="11">
        <f>IF('Lists'!$A$20="","",'Lists'!$A$20)</f>
      </c>
      <c r="F22" s="10">
        <f>IF(E22="","",SUMIFS('Register'!$G$7:$G$506,'Register'!$D$7:$D$506,E22,'Register'!$A$7:$A$506,"&gt;="&amp;$C$3,'Register'!$A$7:$A$506,"&lt;="&amp;$C$4))</f>
      </c>
      <c r="G22" s="10">
        <f>IF(E22="","",SUMIFS('Register'!$I$7:$I$506,'Register'!$D$7:$D$506,E22,'Register'!$A$7:$A$506,"&gt;="&amp;$C$3,'Register'!$A$7:$A$506,"&lt;="&amp;$C$4))</f>
      </c>
    </row>
    <row r="23" spans="1:7" x14ac:dyDescent="0.25">
      <c r="A23" t="s">
        <v>83</v>
      </c>
      <c r="C23" s="10">
        <f>C21-C22</f>
      </c>
      <c r="E23" s="11">
        <f>IF('Lists'!$A$21="","",'Lists'!$A$21)</f>
      </c>
      <c r="F23" s="10">
        <f>IF(E23="","",SUMIFS('Register'!$G$7:$G$506,'Register'!$D$7:$D$506,E23,'Register'!$A$7:$A$506,"&gt;="&amp;$C$3,'Register'!$A$7:$A$506,"&lt;="&amp;$C$4))</f>
      </c>
      <c r="G23" s="10">
        <f>IF(E23="","",SUMIFS('Register'!$I$7:$I$506,'Register'!$D$7:$D$506,E23,'Register'!$A$7:$A$506,"&gt;="&amp;$C$3,'Register'!$A$7:$A$506,"&lt;="&amp;$C$4))</f>
      </c>
    </row>
    <row r="24" spans="1:7" x14ac:dyDescent="0.25">
      <c r="A24" t="s">
        <v>84</v>
      </c>
      <c r="C24" s="10">
        <f>C18</f>
      </c>
      <c r="E24" s="11">
        <f>IF('Lists'!$A$22="","",'Lists'!$A$22)</f>
      </c>
      <c r="F24" s="10">
        <f>IF(E24="","",SUMIFS('Register'!$G$7:$G$506,'Register'!$D$7:$D$506,E24,'Register'!$A$7:$A$506,"&gt;="&amp;$C$3,'Register'!$A$7:$A$506,"&lt;="&amp;$C$4))</f>
      </c>
      <c r="G24" s="10">
        <f>IF(E24="","",SUMIFS('Register'!$I$7:$I$506,'Register'!$D$7:$D$506,E24,'Register'!$A$7:$A$506,"&gt;="&amp;$C$3,'Register'!$A$7:$A$506,"&lt;="&amp;$C$4))</f>
      </c>
    </row>
    <row r="25" spans="1:7" x14ac:dyDescent="0.25">
      <c r="A25" s="17" t="s">
        <v>85</v>
      </c>
      <c r="C25" s="18">
        <f>C24-C23</f>
      </c>
      <c r="E25" s="11">
        <f>IF('Lists'!$A$23="","",'Lists'!$A$23)</f>
      </c>
      <c r="F25" s="10">
        <f>IF(E25="","",SUMIFS('Register'!$G$7:$G$506,'Register'!$D$7:$D$506,E25,'Register'!$A$7:$A$506,"&gt;="&amp;$C$3,'Register'!$A$7:$A$506,"&lt;="&amp;$C$4))</f>
      </c>
      <c r="G25" s="10">
        <f>IF(E25="","",SUMIFS('Register'!$I$7:$I$506,'Register'!$D$7:$D$506,E25,'Register'!$A$7:$A$506,"&gt;="&amp;$C$3,'Register'!$A$7:$A$506,"&lt;="&amp;$C$4))</f>
      </c>
    </row>
    <row r="26" spans="1:7" x14ac:dyDescent="0.25">
      <c r="A26" t="s">
        <v>86</v>
      </c>
      <c r="C26" s="10">
        <f>SUMIFS('Register'!$G$7:$G$506,'Register'!$A$7:$A$506,"&gt;="&amp;$C$3,'Register'!$A$7:$A$506,"&lt;="&amp;$C$4)</f>
      </c>
      <c r="E26" s="11">
        <f>IF('Lists'!$A$24="","",'Lists'!$A$24)</f>
      </c>
      <c r="F26" s="10">
        <f>IF(E26="","",SUMIFS('Register'!$G$7:$G$506,'Register'!$D$7:$D$506,E26,'Register'!$A$7:$A$506,"&gt;="&amp;$C$3,'Register'!$A$7:$A$506,"&lt;="&amp;$C$4))</f>
      </c>
      <c r="G26" s="10">
        <f>IF(E26="","",SUMIFS('Register'!$I$7:$I$506,'Register'!$D$7:$D$506,E26,'Register'!$A$7:$A$506,"&gt;="&amp;$C$3,'Register'!$A$7:$A$506,"&lt;="&amp;$C$4))</f>
      </c>
    </row>
    <row r="27" spans="1:7" x14ac:dyDescent="0.25">
      <c r="A27" t="s">
        <v>87</v>
      </c>
      <c r="C27" s="10">
        <f>MAX(0,'Register'!$C$3-C23)</f>
      </c>
      <c r="E27" s="11">
        <f>IF('Lists'!$A$25="","",'Lists'!$A$25)</f>
      </c>
      <c r="F27" s="10">
        <f>IF(E27="","",SUMIFS('Register'!$G$7:$G$506,'Register'!$D$7:$D$506,E27,'Register'!$A$7:$A$506,"&gt;="&amp;$C$3,'Register'!$A$7:$A$506,"&lt;="&amp;$C$4))</f>
      </c>
      <c r="G27" s="10">
        <f>IF(E27="","",SUMIFS('Register'!$I$7:$I$506,'Register'!$D$7:$D$506,E27,'Register'!$A$7:$A$506,"&gt;="&amp;$C$3,'Register'!$A$7:$A$506,"&lt;="&amp;$C$4))</f>
      </c>
    </row>
    <row r="28" spans="5:7" x14ac:dyDescent="0.25">
      <c r="E28" s="11">
        <f>IF('Lists'!$A$26="","",'Lists'!$A$26)</f>
      </c>
      <c r="F28" s="10">
        <f>IF(E28="","",SUMIFS('Register'!$G$7:$G$506,'Register'!$D$7:$D$506,E28,'Register'!$A$7:$A$506,"&gt;="&amp;$C$3,'Register'!$A$7:$A$506,"&lt;="&amp;$C$4))</f>
      </c>
      <c r="G28" s="10">
        <f>IF(E28="","",SUMIFS('Register'!$I$7:$I$506,'Register'!$D$7:$D$506,E28,'Register'!$A$7:$A$506,"&gt;="&amp;$C$3,'Register'!$A$7:$A$506,"&lt;="&amp;$C$4))</f>
      </c>
    </row>
    <row r="29" spans="1:7" x14ac:dyDescent="0.25">
      <c r="A29" t="s">
        <v>88</v>
      </c>
      <c r="C29" s="6"/>
      <c r="E29" s="11">
        <f>IF('Lists'!$A$27="","",'Lists'!$A$27)</f>
      </c>
      <c r="F29" s="10">
        <f>IF(E29="","",SUMIFS('Register'!$G$7:$G$506,'Register'!$D$7:$D$506,E29,'Register'!$A$7:$A$506,"&gt;="&amp;$C$3,'Register'!$A$7:$A$506,"&lt;="&amp;$C$4))</f>
      </c>
      <c r="G29" s="10">
        <f>IF(E29="","",SUMIFS('Register'!$I$7:$I$506,'Register'!$D$7:$D$506,E29,'Register'!$A$7:$A$506,"&gt;="&amp;$C$3,'Register'!$A$7:$A$506,"&lt;="&amp;$C$4))</f>
      </c>
    </row>
    <row r="30" spans="1:7" x14ac:dyDescent="0.25">
      <c r="A30" t="s">
        <v>89</v>
      </c>
      <c r="C30" s="6"/>
      <c r="E30" s="11">
        <f>IF('Lists'!$A$28="","",'Lists'!$A$28)</f>
      </c>
      <c r="F30" s="10">
        <f>IF(E30="","",SUMIFS('Register'!$G$7:$G$506,'Register'!$D$7:$D$506,E30,'Register'!$A$7:$A$506,"&gt;="&amp;$C$3,'Register'!$A$7:$A$506,"&lt;="&amp;$C$4))</f>
      </c>
      <c r="G30" s="10">
        <f>IF(E30="","",SUMIFS('Register'!$I$7:$I$506,'Register'!$D$7:$D$506,E30,'Register'!$A$7:$A$506,"&gt;="&amp;$C$3,'Register'!$A$7:$A$506,"&lt;="&amp;$C$4))</f>
      </c>
    </row>
    <row r="31" spans="1:7" x14ac:dyDescent="0.25">
      <c r="A31" t="s">
        <v>30</v>
      </c>
      <c r="C31" s="13"/>
      <c r="E31" s="11">
        <f>IF('Lists'!$A$29="","",'Lists'!$A$29)</f>
      </c>
      <c r="F31" s="10">
        <f>IF(E31="","",SUMIFS('Register'!$G$7:$G$506,'Register'!$D$7:$D$506,E31,'Register'!$A$7:$A$506,"&gt;="&amp;$C$3,'Register'!$A$7:$A$506,"&lt;="&amp;$C$4))</f>
      </c>
      <c r="G31" s="10">
        <f>IF(E31="","",SUMIFS('Register'!$I$7:$I$506,'Register'!$D$7:$D$506,E31,'Register'!$A$7:$A$506,"&gt;="&amp;$C$3,'Register'!$A$7:$A$506,"&lt;="&amp;$C$4))</f>
      </c>
    </row>
    <row r="32" spans="5:7" x14ac:dyDescent="0.25">
      <c r="E32" s="11">
        <f>IF('Lists'!$A$30="","",'Lists'!$A$30)</f>
      </c>
      <c r="F32" s="10">
        <f>IF(E32="","",SUMIFS('Register'!$G$7:$G$506,'Register'!$D$7:$D$506,E32,'Register'!$A$7:$A$506,"&gt;="&amp;$C$3,'Register'!$A$7:$A$506,"&lt;="&amp;$C$4))</f>
      </c>
      <c r="G32" s="10">
        <f>IF(E32="","",SUMIFS('Register'!$I$7:$I$506,'Register'!$D$7:$D$506,E32,'Register'!$A$7:$A$506,"&gt;="&amp;$C$3,'Register'!$A$7:$A$506,"&lt;="&amp;$C$4))</f>
      </c>
    </row>
    <row r="33" spans="5:7" x14ac:dyDescent="0.25">
      <c r="E33" s="11">
        <f>IF('Lists'!$A$31="","",'Lists'!$A$31)</f>
      </c>
      <c r="F33" s="10">
        <f>IF(E33="","",SUMIFS('Register'!$G$7:$G$506,'Register'!$D$7:$D$506,E33,'Register'!$A$7:$A$506,"&gt;="&amp;$C$3,'Register'!$A$7:$A$506,"&lt;="&amp;$C$4))</f>
      </c>
      <c r="G33" s="10">
        <f>IF(E33="","",SUMIFS('Register'!$I$7:$I$506,'Register'!$D$7:$D$506,E33,'Register'!$A$7:$A$506,"&gt;="&amp;$C$3,'Register'!$A$7:$A$506,"&lt;="&amp;$C$4))</f>
      </c>
    </row>
    <row r="34" spans="5:7" x14ac:dyDescent="0.25">
      <c r="E34" s="11">
        <f>IF('Lists'!$A$32="","",'Lists'!$A$32)</f>
      </c>
      <c r="F34" s="10">
        <f>IF(E34="","",SUMIFS('Register'!$G$7:$G$506,'Register'!$D$7:$D$506,E34,'Register'!$A$7:$A$506,"&gt;="&amp;$C$3,'Register'!$A$7:$A$506,"&lt;="&amp;$C$4))</f>
      </c>
      <c r="G34" s="10">
        <f>IF(E34="","",SUMIFS('Register'!$I$7:$I$506,'Register'!$D$7:$D$506,E34,'Register'!$A$7:$A$506,"&gt;="&amp;$C$3,'Register'!$A$7:$A$506,"&lt;="&amp;$C$4))</f>
      </c>
    </row>
    <row r="35" spans="5:7" x14ac:dyDescent="0.25">
      <c r="E35" s="11">
        <f>IF('Lists'!$A$33="","",'Lists'!$A$33)</f>
      </c>
      <c r="F35" s="10">
        <f>IF(E35="","",SUMIFS('Register'!$G$7:$G$506,'Register'!$D$7:$D$506,E35,'Register'!$A$7:$A$506,"&gt;="&amp;$C$3,'Register'!$A$7:$A$506,"&lt;="&amp;$C$4))</f>
      </c>
      <c r="G35" s="10">
        <f>IF(E35="","",SUMIFS('Register'!$I$7:$I$506,'Register'!$D$7:$D$506,E35,'Register'!$A$7:$A$506,"&gt;="&amp;$C$3,'Register'!$A$7:$A$506,"&lt;="&amp;$C$4))</f>
      </c>
    </row>
    <row r="36" spans="5:7" x14ac:dyDescent="0.25">
      <c r="E36" s="11">
        <f>IF('Lists'!$A$34="","",'Lists'!$A$34)</f>
      </c>
      <c r="F36" s="10">
        <f>IF(E36="","",SUMIFS('Register'!$G$7:$G$506,'Register'!$D$7:$D$506,E36,'Register'!$A$7:$A$506,"&gt;="&amp;$C$3,'Register'!$A$7:$A$506,"&lt;="&amp;$C$4))</f>
      </c>
      <c r="G36" s="10">
        <f>IF(E36="","",SUMIFS('Register'!$I$7:$I$506,'Register'!$D$7:$D$506,E36,'Register'!$A$7:$A$506,"&gt;="&amp;$C$3,'Register'!$A$7:$A$506,"&lt;="&amp;$C$4))</f>
      </c>
    </row>
  </sheetData>
  <conditionalFormatting sqref="C25">
    <cfRule type="expression" dxfId="2" priority="1">
      <formula>ROUND($C$25,2)&lt;&gt;0</formula>
    </cfRule>
  </conditionalFormatting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4"/>
  <sheetFormatPr defaultRowHeight="15" outlineLevelRow="0" outlineLevelCol="0" x14ac:dyDescent="55"/>
  <cols>
    <col min="1" max="1" width="34" customWidth="1"/>
  </cols>
  <sheetData>
    <row r="1" ht="24" customHeight="1" spans="1:1" x14ac:dyDescent="0.25">
      <c r="A1" s="1" t="s">
        <v>90</v>
      </c>
    </row>
    <row r="2" spans="1:1" x14ac:dyDescent="0.25">
      <c r="A2" s="2" t="s">
        <v>1</v>
      </c>
    </row>
    <row r="4" ht="30" customHeight="1" spans="1:1" x14ac:dyDescent="0.25">
      <c r="A4" s="12" t="s">
        <v>33</v>
      </c>
    </row>
    <row r="5" spans="1:1" x14ac:dyDescent="0.25">
      <c r="A5" s="6" t="s">
        <v>48</v>
      </c>
    </row>
    <row r="6" spans="1:1" x14ac:dyDescent="0.25">
      <c r="A6" s="6" t="s">
        <v>91</v>
      </c>
    </row>
    <row r="7" spans="1:1" x14ac:dyDescent="0.25">
      <c r="A7" s="6" t="s">
        <v>92</v>
      </c>
    </row>
    <row r="8" spans="1:1" x14ac:dyDescent="0.25">
      <c r="A8" s="6" t="s">
        <v>57</v>
      </c>
    </row>
    <row r="9" spans="1:1" x14ac:dyDescent="0.25">
      <c r="A9" s="6" t="s">
        <v>53</v>
      </c>
    </row>
    <row r="10" spans="1:1" x14ac:dyDescent="0.25">
      <c r="A10" s="6" t="s">
        <v>93</v>
      </c>
    </row>
    <row r="11" spans="1:1" x14ac:dyDescent="0.25">
      <c r="A11" s="6" t="s">
        <v>94</v>
      </c>
    </row>
    <row r="12" spans="1:1" x14ac:dyDescent="0.25">
      <c r="A12" s="6" t="s">
        <v>95</v>
      </c>
    </row>
    <row r="13" spans="1:1" x14ac:dyDescent="0.25">
      <c r="A13" s="6" t="s">
        <v>96</v>
      </c>
    </row>
    <row r="14" spans="1:1" x14ac:dyDescent="0.25">
      <c r="A14" s="6"/>
    </row>
    <row r="15" spans="1:1" x14ac:dyDescent="0.25">
      <c r="A15" s="6"/>
    </row>
    <row r="16" spans="1:1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6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</sheetData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Register</vt:lpstr>
      <vt:lpstr>Reconciliation</vt:lpstr>
      <vt:lpstr>Lists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Petty Cash Register Template for South Africa</dc:title>
  <dc:subject/>
  <dc:description>Free Petty Cash Register Template for South Africa. https://accounter.co.za/templates/petty-cash-register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